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1000" activeTab="0"/>
  </bookViews>
  <sheets>
    <sheet name="Urbanização" sheetId="1" r:id="rId1"/>
  </sheets>
  <definedNames>
    <definedName name="_xlnm.Print_Area" localSheetId="0">'Urbanização'!$A$1:$F$121</definedName>
    <definedName name="_xlnm.Print_Titles" localSheetId="0">'Urbanização'!$1:$11</definedName>
  </definedNames>
  <calcPr fullCalcOnLoad="1"/>
</workbook>
</file>

<file path=xl/comments1.xml><?xml version="1.0" encoding="utf-8"?>
<comments xmlns="http://schemas.openxmlformats.org/spreadsheetml/2006/main">
  <authors>
    <author>XP</author>
  </authors>
  <commentList>
    <comment ref="B100" authorId="0">
      <text>
        <r>
          <rPr>
            <b/>
            <sz val="8"/>
            <rFont val="Tahoma"/>
            <family val="0"/>
          </rPr>
          <t>NÃO CONSTA NA TABELA DE PREÇOS DA PMF DE JAN_2013
FOI MANTIDO OS DADOS DA TABELA DE 05_09_2011</t>
        </r>
      </text>
    </comment>
  </commentList>
</comments>
</file>

<file path=xl/sharedStrings.xml><?xml version="1.0" encoding="utf-8"?>
<sst xmlns="http://schemas.openxmlformats.org/spreadsheetml/2006/main" count="214" uniqueCount="141">
  <si>
    <r>
      <t xml:space="preserve">Importa o presente orçamento no valor de R$ </t>
    </r>
    <r>
      <rPr>
        <b/>
        <sz val="10"/>
        <rFont val="Arial"/>
        <family val="2"/>
      </rPr>
      <t>336.716,81</t>
    </r>
    <r>
      <rPr>
        <sz val="10"/>
        <rFont val="Arial"/>
        <family val="2"/>
      </rPr>
      <t xml:space="preserve"> (Trezentos e trinta e seis mil, setecentos e dezesseis reais e oitenta e um centavos).</t>
    </r>
  </si>
  <si>
    <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*</t>
    </r>
    <r>
      <rPr>
        <b/>
        <sz val="8"/>
        <rFont val="Arial"/>
        <family val="2"/>
      </rPr>
      <t xml:space="preserve"> Item não contemplado na Tabela de Preços da SEINF/PMF de JAN/2013 - foi mantido os dados e preço da Tabela de 05/09/2011. </t>
    </r>
  </si>
  <si>
    <t>SubGrupo:        EQUIPAMENTOS DE URBANIZAÇÃO</t>
  </si>
  <si>
    <t>BANCO DE CONCRETO - PADRÃO PREFEITURA</t>
  </si>
  <si>
    <t>LIXEIRA PRÉ-MOLDADO EM MANILHA POROSA DIAM. = 40 CM E ALT. = 50 CM</t>
  </si>
  <si>
    <t>SubGrupo:        EQUIPAMENTOS E ACESSÓRIOS ESPORTIVOS</t>
  </si>
  <si>
    <t>BANCO EM ALVENARIA P/ GINÁSTICA (1,00X1,00M) COM ALT.=0,50M, REVESTIDO COM CERÂMICA 10X10CM</t>
  </si>
  <si>
    <t>BANCO PRÉ-MOLDADO S/ ENCOSTO P/ MESA DE JOGOS</t>
  </si>
  <si>
    <t>CONJUNTO DE BRINQUEDOS P/ PLAYGROUND PADRÃO PREFEITURA</t>
  </si>
  <si>
    <t>TABELA DE BASQUETE COM ESTRUTURA</t>
  </si>
  <si>
    <t>SubGrupo:        PAISAGISMO</t>
  </si>
  <si>
    <t>LIMPEZA DA OBRA</t>
  </si>
  <si>
    <t>MESA PRÉ-MOLDADA 60X60CM COM TABULEIRO PINTADO, FIXADA COM PARAFUSO EM BASE DE TUBO VAPOR 4``</t>
  </si>
  <si>
    <t>RUA BELÉM DE FIGUEIREDO</t>
  </si>
  <si>
    <t>BAIRRO:</t>
  </si>
  <si>
    <t>JARDIM IRACEMA</t>
  </si>
  <si>
    <t>HALTERES C/ APOIO, BANCO MASSARANDUBA E PESO 20KG. INCL. PINTURA ESMALTE - PADRÃO PRAÇA DA JUVENTUDE</t>
  </si>
  <si>
    <t>GRAMA EM PLACAS TIPO ESMERALDA (FORNECIMENTO PREPARO DO SOLO E PLANTIO)</t>
  </si>
  <si>
    <t>Data:18/04/2013</t>
  </si>
  <si>
    <t>URBANIZAÇÃO E PAISAGISMO RIACHO DOCE II</t>
  </si>
  <si>
    <t>ORÇAMENTO Nº 007/2013</t>
  </si>
  <si>
    <t>SubGrupo:        PINTURA DE PISOS</t>
  </si>
  <si>
    <t>DEMARCAÇÃO DE QUADRA ESPORTIVA À BASE DE EMULSÃO ACRÍLICA</t>
  </si>
  <si>
    <t>PINTURA P/MARCAÇÃO DE PISO À BASE ACRíLICA</t>
  </si>
  <si>
    <t>SubGrupo:        PINTURA DE MADEIRAS E SUPERFÍCIES METÁLICAS</t>
  </si>
  <si>
    <t>ESMALTE SINTÉTICO 2 DEMÃOS COM ZARCÃO EM SUPERFÍCIES DE FERRO</t>
  </si>
  <si>
    <t>019</t>
  </si>
  <si>
    <t>Grupo:        MUROS E FECHAMENTOS</t>
  </si>
  <si>
    <t>SubGrupo:        MUROS</t>
  </si>
  <si>
    <t>MURETA EM ALVENARIA DE TIJOLO FURADO H = 0,50 M INCL. CINTA AÉREA E REBOCO 2 FACES</t>
  </si>
  <si>
    <t>SubGrupo:        ALAMBRADOS</t>
  </si>
  <si>
    <t>ALAMBRADO COM MONTANTES EM TUBO DE AÇO GALVANIZADO E TELA DE ARAME GALVANIZADO MALHA 2``</t>
  </si>
  <si>
    <t>CJ</t>
  </si>
  <si>
    <t>SubGrupo:        PISOS INTERNOS E EXTERNOS</t>
  </si>
  <si>
    <t>PISO INDUSTRIAL COMPLETAMENTE EXECUTADO ESP. = 12MM (LASTRO, REGULARIZAÇÃO, POLIMENTO E ENCERAMENTO)</t>
  </si>
  <si>
    <t>REGULARIZAÇÃO DE BASE</t>
  </si>
  <si>
    <t>PISO TÁTIL DE ALERTA EM PLACAS PRE-MOLDADAS 5MPA</t>
  </si>
  <si>
    <t>PISO TÁTIL DE DIRECIONAL EM PLACAS PRE-MOLDADAS 5MPA</t>
  </si>
  <si>
    <t>SubGrupo:        EMBASAMENTOS E BALDRAMES</t>
  </si>
  <si>
    <t>ALVENARIA DE EMBASAMENTO COM PEDRA ARGAMASSADA</t>
  </si>
  <si>
    <t>CONCRETO ARMADO COMPLETAMENTE EXECUTADO 20 MPA INCL. LANÇAMENTO</t>
  </si>
  <si>
    <t xml:space="preserve">VALOR TOTAL DO ORÇAMENTO DA OBRA (R$):     </t>
  </si>
  <si>
    <t>0038</t>
  </si>
  <si>
    <t>CAIXA BOCA DE LOBO INCL. ESCAVAÇÃO, BARBACÃS E DRENO DE AREIA GROSSA</t>
  </si>
  <si>
    <t>PREFEITURA MUNICIPAL DE FORTALEZA</t>
  </si>
  <si>
    <t>DISTRITO DE INFRAESTRUTURA</t>
  </si>
  <si>
    <t>001</t>
  </si>
  <si>
    <t>002</t>
  </si>
  <si>
    <t>SubGrupo:        CONSTRUÇÃO DO CANTEIRO DA OBRA</t>
  </si>
  <si>
    <t>SubGrupo:        PREPARAÇÃO DO TERRENO</t>
  </si>
  <si>
    <t>SubGrupo:        DEMOLIÇÕES, RETIRADAS E REPOSIÇÕES</t>
  </si>
  <si>
    <t>SubGrupo:        TAXAS E EMOLUMENTOS</t>
  </si>
  <si>
    <t>Grupo:        MOVIMENTO DE TERRA</t>
  </si>
  <si>
    <t>SubGrupo:        ESCAVAÇÕES EM VALAS, VALETAS, CANAIS E FUNDAÇÕES</t>
  </si>
  <si>
    <t>SubGrupo:        ATERRO, REATERRO E COMPACTAÇÃO</t>
  </si>
  <si>
    <t>SubGrupo:        CARGAS, TRANSPORTES E DESCARGA DE MATERIAL</t>
  </si>
  <si>
    <t>SubGrupo:        OBRAS DE ARTE CORRENTE</t>
  </si>
  <si>
    <t>SubGrupo:        DRENAGEM SUPERFICIAL</t>
  </si>
  <si>
    <t>SubGrupo:        CONCRETO</t>
  </si>
  <si>
    <t>014</t>
  </si>
  <si>
    <t>SubGrupo:        PISOS PARA URBANIZAÇÕES</t>
  </si>
  <si>
    <t>017</t>
  </si>
  <si>
    <t>SubGrupo:        PINTURA DE PAREDES E FORROS</t>
  </si>
  <si>
    <t>018</t>
  </si>
  <si>
    <t>SubGrupo:        CONSERVAÇÃO DO SISTEMA VIÁRIO</t>
  </si>
  <si>
    <t>020</t>
  </si>
  <si>
    <t>021</t>
  </si>
  <si>
    <t>SubGrupo:        LIMPEZA FINAL</t>
  </si>
  <si>
    <t xml:space="preserve"> Visto do Chefe de Obras:</t>
  </si>
  <si>
    <t xml:space="preserve"> Visto do Chefe do Distrito:</t>
  </si>
  <si>
    <t>UNID</t>
  </si>
  <si>
    <t>0001</t>
  </si>
  <si>
    <t>M2</t>
  </si>
  <si>
    <t>0002</t>
  </si>
  <si>
    <t>0003</t>
  </si>
  <si>
    <t>UN</t>
  </si>
  <si>
    <t>0004</t>
  </si>
  <si>
    <t>0005</t>
  </si>
  <si>
    <t>0006</t>
  </si>
  <si>
    <t>0008</t>
  </si>
  <si>
    <t>0009</t>
  </si>
  <si>
    <t>0010</t>
  </si>
  <si>
    <t>PLACA DA OBRA PADRÃO PREFEITURA</t>
  </si>
  <si>
    <t>0012</t>
  </si>
  <si>
    <t>0013</t>
  </si>
  <si>
    <t>0015</t>
  </si>
  <si>
    <t>M3</t>
  </si>
  <si>
    <t>RASPAGEM E LIMPEZA DO TERRENO COM REMOÇÃO LATERAL</t>
  </si>
  <si>
    <t>M</t>
  </si>
  <si>
    <t>0077</t>
  </si>
  <si>
    <t>RETIRADA DE MEIO FIO COM REMOÇÃO LATERAL</t>
  </si>
  <si>
    <t>ANEXO II - ORÇAMENTO</t>
  </si>
  <si>
    <t>OBRA:</t>
  </si>
  <si>
    <t>LOCAL:</t>
  </si>
  <si>
    <t>Grupo:        OBRAS DE DRENAGEM</t>
  </si>
  <si>
    <t>Grupo:        FUNDAÇÕES E ESTRUTURAS</t>
  </si>
  <si>
    <t>Grupo:        PISOS</t>
  </si>
  <si>
    <t>Grupo:        PINTURAS</t>
  </si>
  <si>
    <t>Grupo:        PAVIMENTAÇÃO SISTEMA VIÁRIO</t>
  </si>
  <si>
    <t>Grupo:        URBANIZAÇÃO E PAISAGISMO</t>
  </si>
  <si>
    <t>Grupo:        SERVIÇOS COMPLEMENTARES</t>
  </si>
  <si>
    <t xml:space="preserve"> Elaborado por:</t>
  </si>
  <si>
    <t xml:space="preserve"> Conferido por:</t>
  </si>
  <si>
    <t xml:space="preserve"> Visto do Secretário:</t>
  </si>
  <si>
    <t>TABELA OFICIAL DO MUNICÍPIO  -  Data Base: JAN/2013</t>
  </si>
  <si>
    <t>003</t>
  </si>
  <si>
    <t>004</t>
  </si>
  <si>
    <t>007</t>
  </si>
  <si>
    <t>005</t>
  </si>
  <si>
    <t>006</t>
  </si>
  <si>
    <t>TUBO DE CONCRETO ARMADO DIAM. = 400 MM INCL. REJUNTAMENTO</t>
  </si>
  <si>
    <t>REGISTRO NO CREA - AREA ACIMA DE 270,00M2</t>
  </si>
  <si>
    <t>CALÇADA RÚSTICA EM CONCRETO USINADO FCK=15,0MPA ESP. = 5CM ALISADO COM DESEMPENADEIRA</t>
  </si>
  <si>
    <t>MEIO FIO PRÉ MOLDADO EM PÉ (10X30X100) INCL. REJUNTAMENTO</t>
  </si>
  <si>
    <t>Grupo:        SERVIÇOS PRELIMINARES</t>
  </si>
  <si>
    <t>ESCAVAÇÃO MANUAL DE VALAS, SOLO QUALQUER CATEGORIA, EXCETO ROCHA, ATÉ 2M</t>
  </si>
  <si>
    <t>CARGA MANUAL DE ENTULHO EM CAMINHÃO BASCULANTE</t>
  </si>
  <si>
    <t>CAIAÇÃO EM MEIO FIO 2 DEMÃOS COM SUPERCAL</t>
  </si>
  <si>
    <t>REFORMA DE PAVIMENTAÇÃO POLIEDRICA EM PEDRA TOSCA</t>
  </si>
  <si>
    <t>SECRETARIA REGIONAL I - SERI</t>
  </si>
  <si>
    <t>ITEM</t>
  </si>
  <si>
    <t>ESPECIFICAÇÃO DO SERVIÇO</t>
  </si>
  <si>
    <t>QUANT.</t>
  </si>
  <si>
    <t>PREÇOS (R$)</t>
  </si>
  <si>
    <t>UNITÁRIO</t>
  </si>
  <si>
    <t>TOTAL</t>
  </si>
  <si>
    <t>BARRACÃO ABERTO</t>
  </si>
  <si>
    <t>SubGrupo:        LOCAÇÃO DA OBRA</t>
  </si>
  <si>
    <t>LOCAÇÃO DA OBRA COM AUXÍLIO TOPOGRÁFICO (ÁREA ATÉ 5.000M2)</t>
  </si>
  <si>
    <t>0018</t>
  </si>
  <si>
    <t>DEMOLIÇÃO DE PISO CIMENTADO SOBRE LASTRO DE CONCRETO COM REMOÇÃO LATERAL</t>
  </si>
  <si>
    <t>0021</t>
  </si>
  <si>
    <t>0023</t>
  </si>
  <si>
    <t>0040</t>
  </si>
  <si>
    <t>0048</t>
  </si>
  <si>
    <t>0056</t>
  </si>
  <si>
    <t>APILOAMENTO DE PISO OU DE FUNDO DE VALAS COM MALHO 30KG</t>
  </si>
  <si>
    <t>ATERRO COM AREIA VERMELHA, INCL. ESPALHAMENTO (COM AQUISIÇÃO)</t>
  </si>
  <si>
    <t>*</t>
  </si>
  <si>
    <t>ATERRO C/ MATERIAL ARENOSO, INCLUSIVE ESPALHAMENTO E ADENSAMENTO (C/ AQUISIÇÃO)</t>
  </si>
  <si>
    <t xml:space="preserve">Engº Gilvan
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</si>
</sst>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#,##0.00_);\-#,##0.00"/>
    <numFmt numFmtId="174" formatCode="0.0%"/>
    <numFmt numFmtId="175" formatCode="&quot;Data: &quot;mmm/yyyy"/>
    <numFmt numFmtId="176" formatCode="[$-416]dddd\,\ d&quot; de &quot;mmmm&quot; de &quot;yyyy"/>
    <numFmt numFmtId="177" formatCode="0.00_);\(0.00\)"/>
  </numFmts>
  <fonts count="3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sz val="20"/>
      <name val="Arial"/>
      <family val="2"/>
    </font>
    <font>
      <u val="singleAccounting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3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5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Alignment="1">
      <alignment horizontal="left" vertical="top" wrapText="1"/>
    </xf>
    <xf numFmtId="49" fontId="3" fillId="24" borderId="0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0" xfId="51" applyNumberFormat="1" applyFont="1" applyFill="1" applyBorder="1" applyAlignment="1" applyProtection="1">
      <alignment vertical="center" wrapText="1"/>
      <protection hidden="1"/>
    </xf>
    <xf numFmtId="43" fontId="3" fillId="24" borderId="0" xfId="58" applyNumberFormat="1" applyFont="1" applyFill="1" applyBorder="1" applyAlignment="1" applyProtection="1">
      <alignment horizontal="right" vertical="center" wrapText="1"/>
      <protection hidden="1"/>
    </xf>
    <xf numFmtId="49" fontId="3" fillId="24" borderId="0" xfId="58" applyNumberFormat="1" applyFont="1" applyFill="1" applyBorder="1" applyAlignment="1" applyProtection="1">
      <alignment horizontal="right" vertical="center" wrapText="1"/>
      <protection hidden="1"/>
    </xf>
    <xf numFmtId="0" fontId="3" fillId="24" borderId="0" xfId="51" applyFont="1" applyFill="1" applyBorder="1" applyAlignment="1" applyProtection="1">
      <alignment vertical="center" wrapText="1"/>
      <protection hidden="1"/>
    </xf>
    <xf numFmtId="0" fontId="3" fillId="24" borderId="10" xfId="51" applyFont="1" applyFill="1" applyBorder="1" applyAlignment="1" applyProtection="1">
      <alignment horizontal="left" vertical="center" wrapText="1"/>
      <protection hidden="1"/>
    </xf>
    <xf numFmtId="0" fontId="3" fillId="24" borderId="11" xfId="51" applyFont="1" applyFill="1" applyBorder="1" applyAlignment="1" applyProtection="1">
      <alignment horizontal="left" vertical="center" wrapText="1"/>
      <protection hidden="1"/>
    </xf>
    <xf numFmtId="0" fontId="3" fillId="24" borderId="12" xfId="51" applyFont="1" applyFill="1" applyBorder="1" applyAlignment="1" applyProtection="1">
      <alignment horizontal="left" vertical="center" wrapText="1"/>
      <protection hidden="1"/>
    </xf>
    <xf numFmtId="2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1" fillId="0" borderId="13" xfId="50" applyNumberFormat="1" applyFont="1" applyFill="1" applyBorder="1" applyAlignment="1" applyProtection="1">
      <alignment horizontal="center" vertical="center"/>
      <protection locked="0"/>
    </xf>
    <xf numFmtId="4" fontId="1" fillId="0" borderId="14" xfId="50" applyNumberFormat="1" applyFont="1" applyFill="1" applyBorder="1" applyAlignment="1" applyProtection="1">
      <alignment horizontal="center" vertical="center"/>
      <protection locked="0"/>
    </xf>
    <xf numFmtId="49" fontId="2" fillId="0" borderId="15" xfId="51" applyNumberFormat="1" applyFont="1" applyFill="1" applyBorder="1" applyAlignment="1" applyProtection="1">
      <alignment horizontal="center" vertical="center" wrapText="1"/>
      <protection hidden="1"/>
    </xf>
    <xf numFmtId="0" fontId="26" fillId="0" borderId="16" xfId="51" applyNumberFormat="1" applyFont="1" applyFill="1" applyBorder="1" applyAlignment="1" applyProtection="1">
      <alignment vertical="center"/>
      <protection hidden="1"/>
    </xf>
    <xf numFmtId="44" fontId="26" fillId="0" borderId="17" xfId="47" applyNumberFormat="1" applyFont="1" applyFill="1" applyBorder="1" applyAlignment="1" applyProtection="1">
      <alignment vertical="center"/>
      <protection hidden="1"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vertical="center" wrapText="1"/>
      <protection/>
    </xf>
    <xf numFmtId="0" fontId="1" fillId="0" borderId="19" xfId="49" applyNumberFormat="1" applyFont="1" applyFill="1" applyBorder="1" applyAlignment="1" applyProtection="1">
      <alignment vertical="center" wrapText="1"/>
      <protection/>
    </xf>
    <xf numFmtId="0" fontId="1" fillId="0" borderId="20" xfId="49" applyNumberFormat="1" applyFont="1" applyFill="1" applyBorder="1" applyAlignment="1" applyProtection="1">
      <alignment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1" fillId="0" borderId="21" xfId="49" applyNumberFormat="1" applyFont="1" applyFill="1" applyBorder="1" applyAlignment="1" applyProtection="1">
      <alignment vertical="center" wrapText="1"/>
      <protection/>
    </xf>
    <xf numFmtId="0" fontId="1" fillId="0" borderId="22" xfId="49" applyNumberFormat="1" applyFont="1" applyFill="1" applyBorder="1" applyAlignment="1" applyProtection="1">
      <alignment vertical="center" wrapText="1"/>
      <protection/>
    </xf>
    <xf numFmtId="0" fontId="1" fillId="0" borderId="23" xfId="49" applyNumberFormat="1" applyFont="1" applyFill="1" applyBorder="1" applyAlignment="1" applyProtection="1">
      <alignment vertical="center" wrapText="1"/>
      <protection/>
    </xf>
    <xf numFmtId="43" fontId="1" fillId="0" borderId="24" xfId="58" applyNumberFormat="1" applyFont="1" applyFill="1" applyBorder="1" applyAlignment="1" applyProtection="1">
      <alignment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1" fillId="0" borderId="21" xfId="52" applyNumberFormat="1" applyFont="1" applyFill="1" applyBorder="1" applyAlignment="1" applyProtection="1">
      <alignment horizontal="left" vertical="center" wrapText="1"/>
      <protection/>
    </xf>
    <xf numFmtId="0" fontId="1" fillId="0" borderId="21" xfId="52" applyNumberFormat="1" applyFont="1" applyFill="1" applyBorder="1" applyAlignment="1" applyProtection="1">
      <alignment horizontal="center" vertical="center" wrapText="1"/>
      <protection/>
    </xf>
    <xf numFmtId="43" fontId="1" fillId="0" borderId="22" xfId="56" applyFont="1" applyFill="1" applyBorder="1" applyAlignment="1" applyProtection="1">
      <alignment vertical="center" wrapText="1"/>
      <protection/>
    </xf>
    <xf numFmtId="43" fontId="1" fillId="0" borderId="23" xfId="56" applyFont="1" applyFill="1" applyBorder="1" applyAlignment="1" applyProtection="1">
      <alignment vertical="center" wrapText="1"/>
      <protection/>
    </xf>
    <xf numFmtId="49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3" fillId="0" borderId="21" xfId="52" applyNumberFormat="1" applyFont="1" applyFill="1" applyBorder="1" applyAlignment="1" applyProtection="1">
      <alignment horizontal="left" vertical="center" wrapText="1"/>
      <protection/>
    </xf>
    <xf numFmtId="0" fontId="3" fillId="0" borderId="21" xfId="52" applyNumberFormat="1" applyFont="1" applyFill="1" applyBorder="1" applyAlignment="1" applyProtection="1">
      <alignment horizontal="center" vertical="center" wrapText="1"/>
      <protection/>
    </xf>
    <xf numFmtId="43" fontId="3" fillId="0" borderId="22" xfId="56" applyFont="1" applyFill="1" applyBorder="1" applyAlignment="1" applyProtection="1">
      <alignment vertical="center" wrapText="1"/>
      <protection/>
    </xf>
    <xf numFmtId="0" fontId="3" fillId="0" borderId="23" xfId="56" applyNumberFormat="1" applyFont="1" applyFill="1" applyBorder="1" applyAlignment="1" applyProtection="1">
      <alignment horizontal="right" vertical="center" wrapText="1"/>
      <protection/>
    </xf>
    <xf numFmtId="39" fontId="3" fillId="0" borderId="24" xfId="56" applyNumberFormat="1" applyFont="1" applyFill="1" applyBorder="1" applyAlignment="1" applyProtection="1">
      <alignment vertical="center" wrapText="1"/>
      <protection/>
    </xf>
    <xf numFmtId="39" fontId="23" fillId="0" borderId="25" xfId="47" applyNumberFormat="1" applyFont="1" applyFill="1" applyBorder="1" applyAlignment="1" applyProtection="1">
      <alignment vertical="center"/>
      <protection hidden="1"/>
    </xf>
    <xf numFmtId="49" fontId="3" fillId="0" borderId="26" xfId="52" applyNumberFormat="1" applyFont="1" applyFill="1" applyBorder="1" applyAlignment="1" applyProtection="1">
      <alignment horizontal="center" vertical="center" wrapText="1"/>
      <protection/>
    </xf>
    <xf numFmtId="0" fontId="3" fillId="0" borderId="26" xfId="52" applyNumberFormat="1" applyFont="1" applyFill="1" applyBorder="1" applyAlignment="1" applyProtection="1">
      <alignment horizontal="left" vertical="center" wrapText="1"/>
      <protection/>
    </xf>
    <xf numFmtId="0" fontId="3" fillId="0" borderId="26" xfId="52" applyNumberFormat="1" applyFont="1" applyFill="1" applyBorder="1" applyAlignment="1" applyProtection="1">
      <alignment horizontal="center" vertical="center" wrapText="1"/>
      <protection/>
    </xf>
    <xf numFmtId="43" fontId="3" fillId="0" borderId="27" xfId="56" applyFont="1" applyFill="1" applyBorder="1" applyAlignment="1" applyProtection="1">
      <alignment vertical="center" wrapText="1"/>
      <protection/>
    </xf>
    <xf numFmtId="39" fontId="3" fillId="0" borderId="28" xfId="56" applyNumberFormat="1" applyFont="1" applyFill="1" applyBorder="1" applyAlignment="1" applyProtection="1">
      <alignment vertical="center" wrapText="1"/>
      <protection/>
    </xf>
    <xf numFmtId="43" fontId="3" fillId="0" borderId="23" xfId="56" applyFont="1" applyFill="1" applyBorder="1" applyAlignment="1" applyProtection="1">
      <alignment horizontal="right" vertical="center" wrapText="1"/>
      <protection/>
    </xf>
    <xf numFmtId="43" fontId="1" fillId="0" borderId="23" xfId="56" applyFont="1" applyFill="1" applyBorder="1" applyAlignment="1" applyProtection="1">
      <alignment vertical="center" wrapText="1"/>
      <protection/>
    </xf>
    <xf numFmtId="43" fontId="3" fillId="0" borderId="29" xfId="56" applyFont="1" applyFill="1" applyBorder="1" applyAlignment="1" applyProtection="1">
      <alignment horizontal="right" vertical="center" wrapText="1"/>
      <protection/>
    </xf>
    <xf numFmtId="43" fontId="3" fillId="0" borderId="30" xfId="56" applyFont="1" applyFill="1" applyBorder="1" applyAlignment="1" applyProtection="1">
      <alignment horizontal="right" vertical="center" wrapText="1"/>
      <protection/>
    </xf>
    <xf numFmtId="43" fontId="1" fillId="0" borderId="30" xfId="56" applyFont="1" applyFill="1" applyBorder="1" applyAlignment="1" applyProtection="1">
      <alignment vertical="center" wrapText="1"/>
      <protection/>
    </xf>
    <xf numFmtId="4" fontId="1" fillId="0" borderId="22" xfId="52" applyNumberFormat="1" applyFont="1" applyFill="1" applyBorder="1" applyAlignment="1" applyProtection="1">
      <alignment vertical="center" wrapText="1"/>
      <protection/>
    </xf>
    <xf numFmtId="49" fontId="28" fillId="0" borderId="21" xfId="52" applyNumberFormat="1" applyFont="1" applyFill="1" applyBorder="1" applyAlignment="1" applyProtection="1">
      <alignment horizontal="center" vertical="center" wrapText="1"/>
      <protection/>
    </xf>
    <xf numFmtId="0" fontId="28" fillId="0" borderId="21" xfId="52" applyNumberFormat="1" applyFont="1" applyFill="1" applyBorder="1" applyAlignment="1" applyProtection="1">
      <alignment horizontal="left" vertical="center" wrapText="1"/>
      <protection/>
    </xf>
    <xf numFmtId="4" fontId="1" fillId="0" borderId="22" xfId="56" applyNumberFormat="1" applyFont="1" applyFill="1" applyBorder="1" applyAlignment="1" applyProtection="1">
      <alignment vertical="center" wrapText="1"/>
      <protection/>
    </xf>
    <xf numFmtId="4" fontId="1" fillId="0" borderId="23" xfId="56" applyNumberFormat="1" applyFont="1" applyFill="1" applyBorder="1" applyAlignment="1" applyProtection="1">
      <alignment vertical="center" wrapText="1"/>
      <protection/>
    </xf>
    <xf numFmtId="49" fontId="3" fillId="24" borderId="21" xfId="52" applyNumberFormat="1" applyFont="1" applyFill="1" applyBorder="1" applyAlignment="1" applyProtection="1">
      <alignment horizontal="center" vertical="center" wrapText="1"/>
      <protection/>
    </xf>
    <xf numFmtId="0" fontId="3" fillId="24" borderId="21" xfId="52" applyNumberFormat="1" applyFont="1" applyFill="1" applyBorder="1" applyAlignment="1" applyProtection="1">
      <alignment horizontal="center" vertical="center" wrapText="1"/>
      <protection/>
    </xf>
    <xf numFmtId="4" fontId="3" fillId="24" borderId="22" xfId="56" applyNumberFormat="1" applyFont="1" applyFill="1" applyBorder="1" applyAlignment="1" applyProtection="1">
      <alignment vertical="center" wrapText="1"/>
      <protection/>
    </xf>
    <xf numFmtId="4" fontId="3" fillId="24" borderId="23" xfId="56" applyNumberFormat="1" applyFont="1" applyFill="1" applyBorder="1" applyAlignment="1" applyProtection="1">
      <alignment horizontal="right" vertical="center" wrapText="1"/>
      <protection/>
    </xf>
    <xf numFmtId="4" fontId="3" fillId="24" borderId="24" xfId="56" applyNumberFormat="1" applyFont="1" applyFill="1" applyBorder="1" applyAlignment="1" applyProtection="1">
      <alignment vertical="center" wrapText="1"/>
      <protection/>
    </xf>
    <xf numFmtId="4" fontId="3" fillId="0" borderId="23" xfId="56" applyNumberFormat="1" applyFont="1" applyFill="1" applyBorder="1" applyAlignment="1" applyProtection="1">
      <alignment vertical="center" wrapText="1"/>
      <protection/>
    </xf>
    <xf numFmtId="49" fontId="3" fillId="24" borderId="26" xfId="52" applyNumberFormat="1" applyFont="1" applyFill="1" applyBorder="1" applyAlignment="1" applyProtection="1">
      <alignment horizontal="center" vertical="center" wrapText="1"/>
      <protection/>
    </xf>
    <xf numFmtId="0" fontId="3" fillId="24" borderId="26" xfId="52" applyNumberFormat="1" applyFont="1" applyFill="1" applyBorder="1" applyAlignment="1" applyProtection="1">
      <alignment horizontal="center" vertical="center" wrapText="1"/>
      <protection/>
    </xf>
    <xf numFmtId="4" fontId="3" fillId="24" borderId="27" xfId="56" applyNumberFormat="1" applyFont="1" applyFill="1" applyBorder="1" applyAlignment="1" applyProtection="1">
      <alignment vertical="center" wrapText="1"/>
      <protection/>
    </xf>
    <xf numFmtId="4" fontId="3" fillId="24" borderId="29" xfId="56" applyNumberFormat="1" applyFont="1" applyFill="1" applyBorder="1" applyAlignment="1" applyProtection="1">
      <alignment horizontal="right" vertical="center" wrapText="1"/>
      <protection/>
    </xf>
    <xf numFmtId="4" fontId="3" fillId="24" borderId="28" xfId="56" applyNumberFormat="1" applyFont="1" applyFill="1" applyBorder="1" applyAlignment="1" applyProtection="1">
      <alignment vertical="center" wrapText="1"/>
      <protection/>
    </xf>
    <xf numFmtId="4" fontId="28" fillId="0" borderId="24" xfId="56" applyNumberFormat="1" applyFont="1" applyFill="1" applyBorder="1" applyAlignment="1" applyProtection="1">
      <alignment vertical="center" wrapText="1"/>
      <protection/>
    </xf>
    <xf numFmtId="39" fontId="1" fillId="0" borderId="31" xfId="58" applyNumberFormat="1" applyFont="1" applyFill="1" applyBorder="1" applyAlignment="1" applyProtection="1">
      <alignment vertical="center" wrapText="1"/>
      <protection/>
    </xf>
    <xf numFmtId="39" fontId="1" fillId="0" borderId="24" xfId="58" applyNumberFormat="1" applyFont="1" applyFill="1" applyBorder="1" applyAlignment="1" applyProtection="1">
      <alignment vertical="center" wrapText="1"/>
      <protection/>
    </xf>
    <xf numFmtId="39" fontId="1" fillId="0" borderId="24" xfId="56" applyNumberFormat="1" applyFont="1" applyFill="1" applyBorder="1" applyAlignment="1" applyProtection="1">
      <alignment vertical="center" wrapText="1"/>
      <protection/>
    </xf>
    <xf numFmtId="49" fontId="31" fillId="24" borderId="21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51" applyNumberFormat="1" applyFont="1" applyFill="1" applyBorder="1" applyAlignment="1" applyProtection="1">
      <alignment horizontal="center" vertical="center"/>
      <protection hidden="1"/>
    </xf>
    <xf numFmtId="0" fontId="26" fillId="0" borderId="0" xfId="51" applyNumberFormat="1" applyFont="1" applyFill="1" applyBorder="1" applyAlignment="1" applyProtection="1">
      <alignment vertical="center"/>
      <protection hidden="1"/>
    </xf>
    <xf numFmtId="44" fontId="26" fillId="0" borderId="0" xfId="47" applyNumberFormat="1" applyFont="1" applyFill="1" applyBorder="1" applyAlignment="1" applyProtection="1">
      <alignment vertical="center"/>
      <protection hidden="1"/>
    </xf>
    <xf numFmtId="39" fontId="23" fillId="0" borderId="0" xfId="47" applyNumberFormat="1" applyFont="1" applyFill="1" applyBorder="1" applyAlignment="1" applyProtection="1">
      <alignment vertical="center"/>
      <protection hidden="1"/>
    </xf>
    <xf numFmtId="0" fontId="3" fillId="24" borderId="21" xfId="52" applyNumberFormat="1" applyFont="1" applyFill="1" applyBorder="1" applyAlignment="1" applyProtection="1">
      <alignment horizontal="left" vertical="center" wrapText="1"/>
      <protection/>
    </xf>
    <xf numFmtId="43" fontId="3" fillId="24" borderId="22" xfId="56" applyFont="1" applyFill="1" applyBorder="1" applyAlignment="1" applyProtection="1">
      <alignment vertical="center" wrapText="1"/>
      <protection/>
    </xf>
    <xf numFmtId="0" fontId="3" fillId="24" borderId="23" xfId="56" applyNumberFormat="1" applyFont="1" applyFill="1" applyBorder="1" applyAlignment="1" applyProtection="1">
      <alignment horizontal="right" vertical="center" wrapText="1"/>
      <protection/>
    </xf>
    <xf numFmtId="39" fontId="3" fillId="24" borderId="24" xfId="56" applyNumberFormat="1" applyFont="1" applyFill="1" applyBorder="1" applyAlignment="1" applyProtection="1">
      <alignment vertical="center" wrapText="1"/>
      <protection/>
    </xf>
    <xf numFmtId="39" fontId="32" fillId="0" borderId="24" xfId="56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1" fillId="0" borderId="37" xfId="50" applyNumberFormat="1" applyFont="1" applyFill="1" applyBorder="1" applyAlignment="1" applyProtection="1">
      <alignment horizontal="center" vertical="center"/>
      <protection locked="0"/>
    </xf>
    <xf numFmtId="4" fontId="1" fillId="0" borderId="38" xfId="50" applyNumberFormat="1" applyFont="1" applyFill="1" applyBorder="1" applyAlignment="1" applyProtection="1">
      <alignment horizontal="center" vertical="center"/>
      <protection locked="0"/>
    </xf>
    <xf numFmtId="49" fontId="23" fillId="0" borderId="15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1" applyNumberFormat="1" applyFont="1" applyFill="1" applyBorder="1" applyAlignment="1" applyProtection="1">
      <alignment vertical="center" wrapText="1"/>
      <protection hidden="1"/>
    </xf>
    <xf numFmtId="4" fontId="3" fillId="0" borderId="39" xfId="47" applyNumberFormat="1" applyFont="1" applyFill="1" applyBorder="1" applyAlignment="1" applyProtection="1">
      <alignment horizontal="left" vertical="top" wrapText="1"/>
      <protection hidden="1"/>
    </xf>
    <xf numFmtId="4" fontId="3" fillId="0" borderId="25" xfId="47" applyNumberFormat="1" applyFont="1" applyFill="1" applyBorder="1" applyAlignment="1" applyProtection="1">
      <alignment horizontal="left" vertical="top" wrapText="1"/>
      <protection hidden="1"/>
    </xf>
    <xf numFmtId="0" fontId="3" fillId="0" borderId="39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40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25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15" xfId="51" applyNumberFormat="1" applyFont="1" applyFill="1" applyBorder="1" applyAlignment="1" applyProtection="1">
      <alignment horizontal="center" vertical="center" wrapText="1"/>
      <protection hidden="1"/>
    </xf>
    <xf numFmtId="4" fontId="23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1" applyNumberFormat="1" applyFont="1" applyFill="1" applyBorder="1" applyAlignment="1" applyProtection="1">
      <alignment vertical="center" wrapText="1"/>
      <protection hidden="1"/>
    </xf>
    <xf numFmtId="0" fontId="3" fillId="0" borderId="40" xfId="51" applyNumberFormat="1" applyFont="1" applyFill="1" applyBorder="1" applyAlignment="1" applyProtection="1">
      <alignment vertical="center" wrapText="1"/>
      <protection hidden="1"/>
    </xf>
    <xf numFmtId="0" fontId="3" fillId="0" borderId="25" xfId="51" applyNumberFormat="1" applyFont="1" applyFill="1" applyBorder="1" applyAlignment="1" applyProtection="1">
      <alignment vertical="center" wrapText="1"/>
      <protection hidden="1"/>
    </xf>
    <xf numFmtId="0" fontId="4" fillId="24" borderId="32" xfId="51" applyFont="1" applyFill="1" applyBorder="1" applyAlignment="1" applyProtection="1">
      <alignment vertical="center" wrapText="1"/>
      <protection hidden="1"/>
    </xf>
    <xf numFmtId="0" fontId="4" fillId="24" borderId="33" xfId="51" applyFont="1" applyFill="1" applyBorder="1" applyAlignment="1" applyProtection="1">
      <alignment vertical="center" wrapText="1"/>
      <protection hidden="1"/>
    </xf>
    <xf numFmtId="0" fontId="4" fillId="24" borderId="34" xfId="51" applyFont="1" applyFill="1" applyBorder="1" applyAlignment="1" applyProtection="1">
      <alignment vertical="center" wrapText="1"/>
      <protection hidden="1"/>
    </xf>
    <xf numFmtId="49" fontId="0" fillId="0" borderId="0" xfId="51" applyNumberFormat="1" applyFont="1" applyFill="1" applyBorder="1" applyAlignment="1" applyProtection="1">
      <alignment horizontal="left" vertical="center" wrapText="1" indent="1"/>
      <protection hidden="1"/>
    </xf>
    <xf numFmtId="0" fontId="4" fillId="24" borderId="32" xfId="51" applyFont="1" applyFill="1" applyBorder="1" applyAlignment="1" applyProtection="1">
      <alignment horizontal="left" vertical="center" wrapText="1"/>
      <protection hidden="1"/>
    </xf>
    <xf numFmtId="0" fontId="4" fillId="24" borderId="34" xfId="51" applyFont="1" applyFill="1" applyBorder="1" applyAlignment="1" applyProtection="1">
      <alignment horizontal="left" vertical="center" wrapText="1"/>
      <protection hidden="1"/>
    </xf>
    <xf numFmtId="0" fontId="2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23" fillId="0" borderId="39" xfId="51" applyNumberFormat="1" applyFont="1" applyFill="1" applyBorder="1" applyAlignment="1" applyProtection="1">
      <alignment horizontal="center" vertical="center"/>
      <protection hidden="1"/>
    </xf>
    <xf numFmtId="0" fontId="23" fillId="0" borderId="40" xfId="51" applyNumberFormat="1" applyFont="1" applyFill="1" applyBorder="1" applyAlignment="1" applyProtection="1">
      <alignment horizontal="center" vertical="center"/>
      <protection hidden="1"/>
    </xf>
    <xf numFmtId="0" fontId="23" fillId="0" borderId="25" xfId="51" applyNumberFormat="1" applyFont="1" applyFill="1" applyBorder="1" applyAlignment="1" applyProtection="1">
      <alignment horizontal="center" vertical="center"/>
      <protection hidden="1"/>
    </xf>
    <xf numFmtId="0" fontId="2" fillId="0" borderId="41" xfId="51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51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51" applyNumberFormat="1" applyFont="1" applyFill="1" applyBorder="1" applyAlignment="1" applyProtection="1">
      <alignment horizontal="center" vertical="center" wrapText="1"/>
      <protection hidden="1"/>
    </xf>
    <xf numFmtId="4" fontId="1" fillId="0" borderId="15" xfId="50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50" applyNumberFormat="1" applyFont="1" applyFill="1" applyBorder="1" applyAlignment="1" applyProtection="1">
      <alignment horizontal="center" vertical="center"/>
      <protection locked="0"/>
    </xf>
    <xf numFmtId="4" fontId="1" fillId="0" borderId="32" xfId="56" applyNumberFormat="1" applyFont="1" applyFill="1" applyBorder="1" applyAlignment="1" applyProtection="1">
      <alignment horizontal="center" vertical="center"/>
      <protection locked="0"/>
    </xf>
    <xf numFmtId="4" fontId="1" fillId="0" borderId="10" xfId="56" applyNumberFormat="1" applyFont="1" applyFill="1" applyBorder="1" applyAlignment="1" applyProtection="1">
      <alignment horizontal="center" vertical="center"/>
      <protection locked="0"/>
    </xf>
    <xf numFmtId="0" fontId="4" fillId="24" borderId="32" xfId="51" applyFont="1" applyFill="1" applyBorder="1" applyAlignment="1" applyProtection="1">
      <alignment horizontal="left" vertical="top" wrapText="1"/>
      <protection hidden="1"/>
    </xf>
    <xf numFmtId="0" fontId="4" fillId="24" borderId="33" xfId="51" applyFont="1" applyFill="1" applyBorder="1" applyAlignment="1" applyProtection="1">
      <alignment horizontal="left" vertical="top" wrapText="1"/>
      <protection hidden="1"/>
    </xf>
    <xf numFmtId="0" fontId="4" fillId="24" borderId="34" xfId="51" applyFont="1" applyFill="1" applyBorder="1" applyAlignment="1" applyProtection="1">
      <alignment horizontal="left" vertical="top" wrapText="1"/>
      <protection hidden="1"/>
    </xf>
    <xf numFmtId="49" fontId="3" fillId="24" borderId="10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12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11" xfId="51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_Caderno Preços_AGO03_Regulamentado" xfId="50"/>
    <cellStyle name="Normal_Tabela - 09-09-2010" xfId="51"/>
    <cellStyle name="Normal_Tabela Base-24-09-2010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342900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showGridLines="0" tabSelected="1" view="pageBreakPreview" zoomScaleNormal="115" zoomScaleSheetLayoutView="100" workbookViewId="0" topLeftCell="B90">
      <selection activeCell="G102" sqref="G102"/>
    </sheetView>
  </sheetViews>
  <sheetFormatPr defaultColWidth="9.140625" defaultRowHeight="12.75"/>
  <cols>
    <col min="1" max="1" width="8.7109375" style="21" customWidth="1"/>
    <col min="2" max="2" width="55.7109375" style="6" customWidth="1"/>
    <col min="3" max="3" width="5.7109375" style="22" customWidth="1"/>
    <col min="4" max="5" width="10.7109375" style="23" customWidth="1"/>
    <col min="6" max="6" width="13.7109375" style="24" customWidth="1"/>
    <col min="7" max="16384" width="9.140625" style="5" customWidth="1"/>
  </cols>
  <sheetData>
    <row r="1" spans="1:6" s="4" customFormat="1" ht="27" customHeight="1">
      <c r="A1" s="91" t="s">
        <v>44</v>
      </c>
      <c r="B1" s="92"/>
      <c r="C1" s="92"/>
      <c r="D1" s="92"/>
      <c r="E1" s="92"/>
      <c r="F1" s="93"/>
    </row>
    <row r="2" spans="1:6" s="4" customFormat="1" ht="27" customHeight="1">
      <c r="A2" s="94" t="s">
        <v>119</v>
      </c>
      <c r="B2" s="95"/>
      <c r="C2" s="95"/>
      <c r="D2" s="95"/>
      <c r="E2" s="95"/>
      <c r="F2" s="96"/>
    </row>
    <row r="3" spans="1:6" s="4" customFormat="1" ht="27" customHeight="1">
      <c r="A3" s="97" t="s">
        <v>45</v>
      </c>
      <c r="B3" s="98"/>
      <c r="C3" s="98"/>
      <c r="D3" s="98"/>
      <c r="E3" s="98"/>
      <c r="F3" s="99"/>
    </row>
    <row r="4" spans="1:6" s="4" customFormat="1" ht="12.75" customHeight="1">
      <c r="A4" s="1"/>
      <c r="B4" s="3"/>
      <c r="C4" s="1"/>
      <c r="D4" s="1"/>
      <c r="E4" s="1"/>
      <c r="F4" s="1"/>
    </row>
    <row r="5" spans="1:6" s="2" customFormat="1" ht="18" customHeight="1">
      <c r="A5" s="102" t="s">
        <v>91</v>
      </c>
      <c r="B5" s="102"/>
      <c r="C5" s="102"/>
      <c r="D5" s="102"/>
      <c r="E5" s="102"/>
      <c r="F5" s="102"/>
    </row>
    <row r="6" spans="1:6" s="2" customFormat="1" ht="18" customHeight="1">
      <c r="A6" s="27" t="s">
        <v>92</v>
      </c>
      <c r="B6" s="111" t="s">
        <v>19</v>
      </c>
      <c r="C6" s="112"/>
      <c r="D6" s="113"/>
      <c r="E6" s="110" t="s">
        <v>20</v>
      </c>
      <c r="F6" s="110"/>
    </row>
    <row r="7" spans="1:6" s="2" customFormat="1" ht="18" customHeight="1">
      <c r="A7" s="27" t="s">
        <v>93</v>
      </c>
      <c r="B7" s="103" t="s">
        <v>13</v>
      </c>
      <c r="C7" s="103"/>
      <c r="D7" s="103"/>
      <c r="E7" s="104" t="s">
        <v>140</v>
      </c>
      <c r="F7" s="105"/>
    </row>
    <row r="8" spans="1:6" s="2" customFormat="1" ht="18" customHeight="1">
      <c r="A8" s="27" t="s">
        <v>14</v>
      </c>
      <c r="B8" s="106" t="s">
        <v>15</v>
      </c>
      <c r="C8" s="107"/>
      <c r="D8" s="108"/>
      <c r="E8" s="109" t="s">
        <v>18</v>
      </c>
      <c r="F8" s="109"/>
    </row>
    <row r="9" spans="1:6" s="4" customFormat="1" ht="15" customHeight="1">
      <c r="A9" s="120" t="s">
        <v>104</v>
      </c>
      <c r="B9" s="120"/>
      <c r="C9" s="120"/>
      <c r="D9" s="120"/>
      <c r="E9" s="120"/>
      <c r="F9" s="120"/>
    </row>
    <row r="10" spans="1:6" s="4" customFormat="1" ht="13.5" customHeight="1">
      <c r="A10" s="128" t="s">
        <v>120</v>
      </c>
      <c r="B10" s="127" t="s">
        <v>121</v>
      </c>
      <c r="C10" s="128" t="s">
        <v>70</v>
      </c>
      <c r="D10" s="129" t="s">
        <v>122</v>
      </c>
      <c r="E10" s="100" t="s">
        <v>123</v>
      </c>
      <c r="F10" s="101"/>
    </row>
    <row r="11" spans="1:6" s="4" customFormat="1" ht="13.5" customHeight="1">
      <c r="A11" s="128"/>
      <c r="B11" s="127"/>
      <c r="C11" s="128"/>
      <c r="D11" s="130"/>
      <c r="E11" s="25" t="s">
        <v>124</v>
      </c>
      <c r="F11" s="26" t="s">
        <v>125</v>
      </c>
    </row>
    <row r="12" spans="1:6" s="2" customFormat="1" ht="12.75">
      <c r="A12" s="30" t="s">
        <v>46</v>
      </c>
      <c r="B12" s="31" t="s">
        <v>114</v>
      </c>
      <c r="C12" s="31"/>
      <c r="D12" s="32"/>
      <c r="E12" s="33"/>
      <c r="F12" s="78">
        <f>SUM(F13,F17,F20,F23,F27)</f>
        <v>8323.75</v>
      </c>
    </row>
    <row r="13" spans="1:6" s="2" customFormat="1" ht="12.75">
      <c r="A13" s="62" t="s">
        <v>46</v>
      </c>
      <c r="B13" s="63" t="s">
        <v>48</v>
      </c>
      <c r="C13" s="41"/>
      <c r="D13" s="42"/>
      <c r="E13" s="43"/>
      <c r="F13" s="77">
        <f>SUM(F14:F15)</f>
        <v>2611.02</v>
      </c>
    </row>
    <row r="14" spans="1:6" s="2" customFormat="1" ht="12.75">
      <c r="A14" s="66" t="s">
        <v>76</v>
      </c>
      <c r="B14" s="45" t="s">
        <v>126</v>
      </c>
      <c r="C14" s="67" t="s">
        <v>72</v>
      </c>
      <c r="D14" s="68">
        <v>30</v>
      </c>
      <c r="E14" s="69">
        <v>71.07</v>
      </c>
      <c r="F14" s="70">
        <f>ROUND(D14*E14,2)</f>
        <v>2132.1</v>
      </c>
    </row>
    <row r="15" spans="1:6" s="2" customFormat="1" ht="12.75" customHeight="1">
      <c r="A15" s="66" t="s">
        <v>81</v>
      </c>
      <c r="B15" s="45" t="s">
        <v>82</v>
      </c>
      <c r="C15" s="67" t="s">
        <v>72</v>
      </c>
      <c r="D15" s="68">
        <v>6</v>
      </c>
      <c r="E15" s="69">
        <v>79.82</v>
      </c>
      <c r="F15" s="70">
        <f>ROUND(D15*E15,2)</f>
        <v>478.92</v>
      </c>
    </row>
    <row r="16" spans="1:6" s="2" customFormat="1" ht="7.5" customHeight="1">
      <c r="A16" s="44"/>
      <c r="B16" s="45"/>
      <c r="C16" s="46"/>
      <c r="D16" s="47"/>
      <c r="E16" s="56"/>
      <c r="F16" s="49"/>
    </row>
    <row r="17" spans="1:6" s="2" customFormat="1" ht="12.75" customHeight="1">
      <c r="A17" s="62" t="s">
        <v>47</v>
      </c>
      <c r="B17" s="63" t="s">
        <v>49</v>
      </c>
      <c r="C17" s="41"/>
      <c r="D17" s="64"/>
      <c r="E17" s="65"/>
      <c r="F17" s="77">
        <f>SUM(F18)</f>
        <v>3395</v>
      </c>
    </row>
    <row r="18" spans="1:6" s="2" customFormat="1" ht="12.75">
      <c r="A18" s="44" t="s">
        <v>77</v>
      </c>
      <c r="B18" s="45" t="s">
        <v>87</v>
      </c>
      <c r="C18" s="46" t="s">
        <v>72</v>
      </c>
      <c r="D18" s="47">
        <v>1697.5</v>
      </c>
      <c r="E18" s="56">
        <v>2</v>
      </c>
      <c r="F18" s="49">
        <f>ROUND(D18*E18,2)</f>
        <v>3395</v>
      </c>
    </row>
    <row r="19" spans="1:6" s="2" customFormat="1" ht="7.5" customHeight="1">
      <c r="A19" s="44"/>
      <c r="B19" s="45"/>
      <c r="C19" s="46"/>
      <c r="D19" s="47"/>
      <c r="E19" s="56"/>
      <c r="F19" s="49"/>
    </row>
    <row r="20" spans="1:6" s="2" customFormat="1" ht="12.75">
      <c r="A20" s="62" t="s">
        <v>105</v>
      </c>
      <c r="B20" s="63" t="s">
        <v>127</v>
      </c>
      <c r="C20" s="41"/>
      <c r="D20" s="64"/>
      <c r="E20" s="65"/>
      <c r="F20" s="77">
        <f>SUM(F21)</f>
        <v>288.58</v>
      </c>
    </row>
    <row r="21" spans="1:6" s="2" customFormat="1" ht="24">
      <c r="A21" s="66" t="s">
        <v>74</v>
      </c>
      <c r="B21" s="45" t="s">
        <v>128</v>
      </c>
      <c r="C21" s="67" t="s">
        <v>72</v>
      </c>
      <c r="D21" s="68">
        <v>1697.5</v>
      </c>
      <c r="E21" s="69">
        <v>0.17</v>
      </c>
      <c r="F21" s="70">
        <f>ROUND(D21*E21,2)</f>
        <v>288.58</v>
      </c>
    </row>
    <row r="22" spans="1:6" s="2" customFormat="1" ht="7.5" customHeight="1">
      <c r="A22" s="44"/>
      <c r="B22" s="45"/>
      <c r="C22" s="46"/>
      <c r="D22" s="47"/>
      <c r="E22" s="56"/>
      <c r="F22" s="49"/>
    </row>
    <row r="23" spans="1:6" s="2" customFormat="1" ht="12.75" customHeight="1">
      <c r="A23" s="62" t="s">
        <v>106</v>
      </c>
      <c r="B23" s="63" t="s">
        <v>50</v>
      </c>
      <c r="C23" s="41"/>
      <c r="D23" s="42"/>
      <c r="E23" s="43"/>
      <c r="F23" s="77">
        <f>SUM(F24:F25)</f>
        <v>1209.31</v>
      </c>
    </row>
    <row r="24" spans="1:6" s="2" customFormat="1" ht="24.75" customHeight="1">
      <c r="A24" s="66" t="s">
        <v>129</v>
      </c>
      <c r="B24" s="45" t="s">
        <v>130</v>
      </c>
      <c r="C24" s="67" t="s">
        <v>72</v>
      </c>
      <c r="D24" s="68">
        <v>41.5</v>
      </c>
      <c r="E24" s="69">
        <v>13.02</v>
      </c>
      <c r="F24" s="70">
        <f>ROUND(D24*E24,2)</f>
        <v>540.33</v>
      </c>
    </row>
    <row r="25" spans="1:6" s="2" customFormat="1" ht="12.75">
      <c r="A25" s="44" t="s">
        <v>89</v>
      </c>
      <c r="B25" s="45" t="s">
        <v>90</v>
      </c>
      <c r="C25" s="46" t="s">
        <v>88</v>
      </c>
      <c r="D25" s="47">
        <v>166</v>
      </c>
      <c r="E25" s="56">
        <v>4.03</v>
      </c>
      <c r="F25" s="49">
        <f>ROUND(D25*E25,2)</f>
        <v>668.98</v>
      </c>
    </row>
    <row r="26" spans="1:6" s="2" customFormat="1" ht="7.5" customHeight="1">
      <c r="A26" s="44"/>
      <c r="B26" s="45"/>
      <c r="C26" s="46"/>
      <c r="D26" s="47"/>
      <c r="E26" s="56"/>
      <c r="F26" s="49"/>
    </row>
    <row r="27" spans="1:6" s="2" customFormat="1" ht="12.75" customHeight="1">
      <c r="A27" s="62" t="s">
        <v>107</v>
      </c>
      <c r="B27" s="63" t="s">
        <v>51</v>
      </c>
      <c r="C27" s="41"/>
      <c r="D27" s="42"/>
      <c r="E27" s="43"/>
      <c r="F27" s="77">
        <f>SUM(F28)</f>
        <v>819.84</v>
      </c>
    </row>
    <row r="28" spans="1:6" s="2" customFormat="1" ht="12.75">
      <c r="A28" s="44" t="s">
        <v>78</v>
      </c>
      <c r="B28" s="45" t="s">
        <v>111</v>
      </c>
      <c r="C28" s="46" t="s">
        <v>75</v>
      </c>
      <c r="D28" s="47">
        <v>1</v>
      </c>
      <c r="E28" s="56">
        <v>819.84</v>
      </c>
      <c r="F28" s="49">
        <f>ROUND(D28*E28,2)</f>
        <v>819.84</v>
      </c>
    </row>
    <row r="29" spans="1:6" s="2" customFormat="1" ht="7.5" customHeight="1">
      <c r="A29" s="44"/>
      <c r="B29" s="45"/>
      <c r="C29" s="46"/>
      <c r="D29" s="47"/>
      <c r="E29" s="56"/>
      <c r="F29" s="49"/>
    </row>
    <row r="30" spans="1:6" s="2" customFormat="1" ht="12.75" customHeight="1">
      <c r="A30" s="34" t="s">
        <v>47</v>
      </c>
      <c r="B30" s="35" t="s">
        <v>52</v>
      </c>
      <c r="C30" s="35"/>
      <c r="D30" s="36"/>
      <c r="E30" s="57"/>
      <c r="F30" s="79">
        <f>SUM(F31,F34,F39)</f>
        <v>60160.06999999999</v>
      </c>
    </row>
    <row r="31" spans="1:6" s="2" customFormat="1" ht="24">
      <c r="A31" s="62" t="s">
        <v>47</v>
      </c>
      <c r="B31" s="63" t="s">
        <v>53</v>
      </c>
      <c r="C31" s="41"/>
      <c r="D31" s="42"/>
      <c r="E31" s="43"/>
      <c r="F31" s="77">
        <f>SUM(F32)</f>
        <v>2208.91</v>
      </c>
    </row>
    <row r="32" spans="1:6" s="2" customFormat="1" ht="24">
      <c r="A32" s="44" t="s">
        <v>74</v>
      </c>
      <c r="B32" s="45" t="s">
        <v>115</v>
      </c>
      <c r="C32" s="46" t="s">
        <v>86</v>
      </c>
      <c r="D32" s="47">
        <v>84.6</v>
      </c>
      <c r="E32" s="56">
        <v>26.11</v>
      </c>
      <c r="F32" s="49">
        <f>ROUND(D32*E32,2)</f>
        <v>2208.91</v>
      </c>
    </row>
    <row r="33" spans="1:6" s="2" customFormat="1" ht="7.5" customHeight="1">
      <c r="A33" s="44"/>
      <c r="B33" s="45"/>
      <c r="C33" s="46"/>
      <c r="D33" s="47"/>
      <c r="E33" s="56"/>
      <c r="F33" s="49"/>
    </row>
    <row r="34" spans="1:6" s="2" customFormat="1" ht="12.75" customHeight="1">
      <c r="A34" s="62" t="s">
        <v>105</v>
      </c>
      <c r="B34" s="63" t="s">
        <v>54</v>
      </c>
      <c r="C34" s="41"/>
      <c r="D34" s="42"/>
      <c r="E34" s="43"/>
      <c r="F34" s="77">
        <f>SUM(F35:F37)</f>
        <v>57079.96</v>
      </c>
    </row>
    <row r="35" spans="1:6" s="2" customFormat="1" ht="24">
      <c r="A35" s="66" t="s">
        <v>71</v>
      </c>
      <c r="B35" s="45" t="s">
        <v>136</v>
      </c>
      <c r="C35" s="67" t="s">
        <v>72</v>
      </c>
      <c r="D35" s="68">
        <v>1223.68</v>
      </c>
      <c r="E35" s="69">
        <v>12.04</v>
      </c>
      <c r="F35" s="70">
        <f>ROUND(D35*E35,2)</f>
        <v>14733.11</v>
      </c>
    </row>
    <row r="36" spans="1:6" s="2" customFormat="1" ht="24">
      <c r="A36" s="66" t="s">
        <v>78</v>
      </c>
      <c r="B36" s="45" t="s">
        <v>137</v>
      </c>
      <c r="C36" s="67" t="s">
        <v>86</v>
      </c>
      <c r="D36" s="68">
        <v>87.25</v>
      </c>
      <c r="E36" s="69">
        <v>51.81</v>
      </c>
      <c r="F36" s="70">
        <f>ROUND(D36*E36,2)</f>
        <v>4520.42</v>
      </c>
    </row>
    <row r="37" spans="1:6" s="2" customFormat="1" ht="24">
      <c r="A37" s="66" t="s">
        <v>79</v>
      </c>
      <c r="B37" s="86" t="s">
        <v>139</v>
      </c>
      <c r="C37" s="67" t="s">
        <v>86</v>
      </c>
      <c r="D37" s="87">
        <v>691.02</v>
      </c>
      <c r="E37" s="88">
        <v>54.74</v>
      </c>
      <c r="F37" s="89">
        <f>ROUND(D37*E37,2)</f>
        <v>37826.43</v>
      </c>
    </row>
    <row r="38" spans="1:6" s="2" customFormat="1" ht="7.5" customHeight="1">
      <c r="A38" s="66"/>
      <c r="B38" s="45"/>
      <c r="C38" s="67"/>
      <c r="D38" s="68"/>
      <c r="E38" s="69"/>
      <c r="F38" s="70"/>
    </row>
    <row r="39" spans="1:6" s="2" customFormat="1" ht="24">
      <c r="A39" s="62" t="s">
        <v>106</v>
      </c>
      <c r="B39" s="63" t="s">
        <v>55</v>
      </c>
      <c r="C39" s="41"/>
      <c r="D39" s="42"/>
      <c r="E39" s="43"/>
      <c r="F39" s="77">
        <f>SUM(F40)</f>
        <v>871.2</v>
      </c>
    </row>
    <row r="40" spans="1:6" s="2" customFormat="1" ht="12.75" customHeight="1">
      <c r="A40" s="44" t="s">
        <v>76</v>
      </c>
      <c r="B40" s="45" t="s">
        <v>116</v>
      </c>
      <c r="C40" s="46" t="s">
        <v>86</v>
      </c>
      <c r="D40" s="47">
        <v>60</v>
      </c>
      <c r="E40" s="56">
        <v>14.52</v>
      </c>
      <c r="F40" s="49">
        <f>ROUND(D40*E40,2)</f>
        <v>871.2</v>
      </c>
    </row>
    <row r="41" spans="1:6" s="2" customFormat="1" ht="7.5" customHeight="1">
      <c r="A41" s="44"/>
      <c r="B41" s="45"/>
      <c r="C41" s="46"/>
      <c r="D41" s="47"/>
      <c r="E41" s="59"/>
      <c r="F41" s="49"/>
    </row>
    <row r="42" spans="1:6" s="2" customFormat="1" ht="12.75" customHeight="1">
      <c r="A42" s="34" t="s">
        <v>106</v>
      </c>
      <c r="B42" s="35" t="s">
        <v>94</v>
      </c>
      <c r="C42" s="35"/>
      <c r="D42" s="36"/>
      <c r="E42" s="60"/>
      <c r="F42" s="79">
        <f>SUM(F43,F46)</f>
        <v>7002.280000000001</v>
      </c>
    </row>
    <row r="43" spans="1:6" s="2" customFormat="1" ht="12.75">
      <c r="A43" s="62" t="s">
        <v>105</v>
      </c>
      <c r="B43" s="63" t="s">
        <v>56</v>
      </c>
      <c r="C43" s="41"/>
      <c r="D43" s="42"/>
      <c r="E43" s="43"/>
      <c r="F43" s="77">
        <f>SUM(F44)</f>
        <v>2330.4</v>
      </c>
    </row>
    <row r="44" spans="1:6" s="2" customFormat="1" ht="24.75" customHeight="1">
      <c r="A44" s="44" t="s">
        <v>81</v>
      </c>
      <c r="B44" s="45" t="s">
        <v>110</v>
      </c>
      <c r="C44" s="46" t="s">
        <v>88</v>
      </c>
      <c r="D44" s="47">
        <v>24</v>
      </c>
      <c r="E44" s="56">
        <v>97.1</v>
      </c>
      <c r="F44" s="49">
        <f>ROUND(D44*E44,2)</f>
        <v>2330.4</v>
      </c>
    </row>
    <row r="45" spans="1:6" s="2" customFormat="1" ht="7.5" customHeight="1">
      <c r="A45" s="44"/>
      <c r="B45" s="45"/>
      <c r="C45" s="46"/>
      <c r="D45" s="47"/>
      <c r="E45" s="56"/>
      <c r="F45" s="49"/>
    </row>
    <row r="46" spans="1:6" s="2" customFormat="1" ht="12.75" customHeight="1">
      <c r="A46" s="62" t="s">
        <v>108</v>
      </c>
      <c r="B46" s="63" t="s">
        <v>57</v>
      </c>
      <c r="C46" s="41"/>
      <c r="D46" s="42"/>
      <c r="E46" s="43"/>
      <c r="F46" s="77">
        <f>SUM(F47)</f>
        <v>4671.88</v>
      </c>
    </row>
    <row r="47" spans="1:6" s="2" customFormat="1" ht="24">
      <c r="A47" s="44" t="s">
        <v>77</v>
      </c>
      <c r="B47" s="45" t="s">
        <v>43</v>
      </c>
      <c r="C47" s="46" t="s">
        <v>75</v>
      </c>
      <c r="D47" s="47">
        <v>4</v>
      </c>
      <c r="E47" s="56">
        <v>1167.97</v>
      </c>
      <c r="F47" s="49">
        <f>ROUND(D47*E47,2)</f>
        <v>4671.88</v>
      </c>
    </row>
    <row r="48" spans="1:6" s="2" customFormat="1" ht="7.5" customHeight="1">
      <c r="A48" s="44"/>
      <c r="B48" s="45"/>
      <c r="C48" s="46"/>
      <c r="D48" s="47"/>
      <c r="E48" s="48"/>
      <c r="F48" s="49"/>
    </row>
    <row r="49" spans="1:6" s="2" customFormat="1" ht="12.75" customHeight="1">
      <c r="A49" s="34" t="s">
        <v>109</v>
      </c>
      <c r="B49" s="35" t="s">
        <v>95</v>
      </c>
      <c r="C49" s="35"/>
      <c r="D49" s="36"/>
      <c r="E49" s="37"/>
      <c r="F49" s="79">
        <f>SUM(F50,F53)</f>
        <v>49545</v>
      </c>
    </row>
    <row r="50" spans="1:6" s="2" customFormat="1" ht="12.75" customHeight="1">
      <c r="A50" s="62" t="s">
        <v>47</v>
      </c>
      <c r="B50" s="63" t="s">
        <v>38</v>
      </c>
      <c r="C50" s="41"/>
      <c r="D50" s="64"/>
      <c r="E50" s="65"/>
      <c r="F50" s="77">
        <f>SUM(F51)</f>
        <v>40738.28</v>
      </c>
    </row>
    <row r="51" spans="1:6" s="2" customFormat="1" ht="12.75" customHeight="1">
      <c r="A51" s="72" t="s">
        <v>71</v>
      </c>
      <c r="B51" s="52" t="s">
        <v>39</v>
      </c>
      <c r="C51" s="73" t="s">
        <v>86</v>
      </c>
      <c r="D51" s="74">
        <v>169.2</v>
      </c>
      <c r="E51" s="75">
        <v>240.77</v>
      </c>
      <c r="F51" s="76">
        <f>ROUND(D51*E51,2)</f>
        <v>40738.28</v>
      </c>
    </row>
    <row r="52" spans="1:6" s="2" customFormat="1" ht="7.5" customHeight="1">
      <c r="A52" s="66"/>
      <c r="B52" s="45"/>
      <c r="C52" s="67"/>
      <c r="D52" s="68"/>
      <c r="E52" s="69"/>
      <c r="F52" s="70"/>
    </row>
    <row r="53" spans="1:6" s="2" customFormat="1" ht="12.75" customHeight="1">
      <c r="A53" s="39" t="s">
        <v>108</v>
      </c>
      <c r="B53" s="40" t="s">
        <v>58</v>
      </c>
      <c r="C53" s="41"/>
      <c r="D53" s="42"/>
      <c r="E53" s="43"/>
      <c r="F53" s="77">
        <f>SUM(F54)</f>
        <v>8806.72</v>
      </c>
    </row>
    <row r="54" spans="1:6" s="2" customFormat="1" ht="24">
      <c r="A54" s="66" t="s">
        <v>80</v>
      </c>
      <c r="B54" s="45" t="s">
        <v>40</v>
      </c>
      <c r="C54" s="67" t="s">
        <v>86</v>
      </c>
      <c r="D54" s="68">
        <v>5.28</v>
      </c>
      <c r="E54" s="69">
        <v>1667.94</v>
      </c>
      <c r="F54" s="70">
        <f>ROUND(D54*E54,2)</f>
        <v>8806.72</v>
      </c>
    </row>
    <row r="55" spans="1:6" s="2" customFormat="1" ht="7.5" customHeight="1">
      <c r="A55" s="44"/>
      <c r="B55" s="45"/>
      <c r="C55" s="46"/>
      <c r="D55" s="47"/>
      <c r="E55" s="56"/>
      <c r="F55" s="49"/>
    </row>
    <row r="56" spans="1:6" s="2" customFormat="1" ht="12.75" customHeight="1">
      <c r="A56" s="34" t="s">
        <v>59</v>
      </c>
      <c r="B56" s="35" t="s">
        <v>96</v>
      </c>
      <c r="C56" s="35"/>
      <c r="D56" s="36"/>
      <c r="E56" s="57"/>
      <c r="F56" s="79">
        <f>SUM(F57,F61)</f>
        <v>79389.8</v>
      </c>
    </row>
    <row r="57" spans="1:6" s="2" customFormat="1" ht="12.75" customHeight="1">
      <c r="A57" s="62" t="s">
        <v>46</v>
      </c>
      <c r="B57" s="63" t="s">
        <v>33</v>
      </c>
      <c r="C57" s="41"/>
      <c r="D57" s="64"/>
      <c r="E57" s="65"/>
      <c r="F57" s="77">
        <f>SUM(F58:F59)</f>
        <v>29404.49</v>
      </c>
    </row>
    <row r="58" spans="1:6" s="2" customFormat="1" ht="24.75" customHeight="1">
      <c r="A58" s="66" t="s">
        <v>134</v>
      </c>
      <c r="B58" s="45" t="s">
        <v>34</v>
      </c>
      <c r="C58" s="67" t="s">
        <v>72</v>
      </c>
      <c r="D58" s="68">
        <v>84.97</v>
      </c>
      <c r="E58" s="69">
        <v>112.9</v>
      </c>
      <c r="F58" s="70">
        <f>ROUND(D58*E58,2)</f>
        <v>9593.11</v>
      </c>
    </row>
    <row r="59" spans="1:6" s="2" customFormat="1" ht="12.75" customHeight="1">
      <c r="A59" s="66" t="s">
        <v>135</v>
      </c>
      <c r="B59" s="45" t="s">
        <v>35</v>
      </c>
      <c r="C59" s="67" t="s">
        <v>72</v>
      </c>
      <c r="D59" s="68">
        <v>1223.68</v>
      </c>
      <c r="E59" s="69">
        <v>16.19</v>
      </c>
      <c r="F59" s="70">
        <f>ROUND(D59*E59,2)</f>
        <v>19811.38</v>
      </c>
    </row>
    <row r="60" spans="1:6" s="2" customFormat="1" ht="7.5" customHeight="1">
      <c r="A60" s="34"/>
      <c r="B60" s="35"/>
      <c r="C60" s="35"/>
      <c r="D60" s="36"/>
      <c r="E60" s="57"/>
      <c r="F60" s="38"/>
    </row>
    <row r="61" spans="1:6" s="2" customFormat="1" ht="12.75" customHeight="1">
      <c r="A61" s="62" t="s">
        <v>105</v>
      </c>
      <c r="B61" s="63" t="s">
        <v>60</v>
      </c>
      <c r="C61" s="41"/>
      <c r="D61" s="42"/>
      <c r="E61" s="43"/>
      <c r="F61" s="77">
        <f>SUM(F62:F65)</f>
        <v>49985.31</v>
      </c>
    </row>
    <row r="62" spans="1:6" s="2" customFormat="1" ht="24.75" customHeight="1">
      <c r="A62" s="66" t="s">
        <v>76</v>
      </c>
      <c r="B62" s="45" t="s">
        <v>112</v>
      </c>
      <c r="C62" s="67" t="s">
        <v>72</v>
      </c>
      <c r="D62" s="68">
        <v>1223.68</v>
      </c>
      <c r="E62" s="69">
        <v>29.29</v>
      </c>
      <c r="F62" s="70">
        <f>ROUND(D62*E62,2)</f>
        <v>35841.59</v>
      </c>
    </row>
    <row r="63" spans="1:6" s="2" customFormat="1" ht="24.75" customHeight="1">
      <c r="A63" s="44" t="s">
        <v>80</v>
      </c>
      <c r="B63" s="45" t="s">
        <v>113</v>
      </c>
      <c r="C63" s="46" t="s">
        <v>88</v>
      </c>
      <c r="D63" s="47">
        <v>514</v>
      </c>
      <c r="E63" s="56">
        <v>14.93</v>
      </c>
      <c r="F63" s="49">
        <f>ROUND(D63*E63,2)</f>
        <v>7674.02</v>
      </c>
    </row>
    <row r="64" spans="1:6" s="2" customFormat="1" ht="15" customHeight="1">
      <c r="A64" s="66" t="s">
        <v>42</v>
      </c>
      <c r="B64" s="45" t="s">
        <v>36</v>
      </c>
      <c r="C64" s="67" t="s">
        <v>72</v>
      </c>
      <c r="D64" s="68">
        <v>30.37</v>
      </c>
      <c r="E64" s="69">
        <v>60.68</v>
      </c>
      <c r="F64" s="70">
        <f>ROUND(D64*E64,2)</f>
        <v>1842.85</v>
      </c>
    </row>
    <row r="65" spans="1:6" s="2" customFormat="1" ht="15" customHeight="1">
      <c r="A65" s="66" t="s">
        <v>133</v>
      </c>
      <c r="B65" s="45" t="s">
        <v>37</v>
      </c>
      <c r="C65" s="67" t="s">
        <v>72</v>
      </c>
      <c r="D65" s="68">
        <v>76.25</v>
      </c>
      <c r="E65" s="69">
        <v>60.68</v>
      </c>
      <c r="F65" s="70">
        <f>ROUND(D65*E65,2)</f>
        <v>4626.85</v>
      </c>
    </row>
    <row r="66" spans="1:6" s="2" customFormat="1" ht="7.5" customHeight="1">
      <c r="A66" s="44"/>
      <c r="B66" s="45"/>
      <c r="C66" s="46"/>
      <c r="D66" s="47"/>
      <c r="E66" s="56"/>
      <c r="F66" s="49"/>
    </row>
    <row r="67" spans="1:6" ht="12" customHeight="1">
      <c r="A67" s="34" t="s">
        <v>61</v>
      </c>
      <c r="B67" s="35" t="s">
        <v>97</v>
      </c>
      <c r="C67" s="35"/>
      <c r="D67" s="36"/>
      <c r="E67" s="57"/>
      <c r="F67" s="80">
        <f>SUM(F68,F71,F75)</f>
        <v>15234.61</v>
      </c>
    </row>
    <row r="68" spans="1:6" ht="12" customHeight="1">
      <c r="A68" s="62" t="s">
        <v>46</v>
      </c>
      <c r="B68" s="63" t="s">
        <v>62</v>
      </c>
      <c r="C68" s="41"/>
      <c r="D68" s="42"/>
      <c r="E68" s="43"/>
      <c r="F68" s="77">
        <f>SUM(F69)</f>
        <v>359.8</v>
      </c>
    </row>
    <row r="69" spans="1:6" ht="12" customHeight="1">
      <c r="A69" s="44" t="s">
        <v>71</v>
      </c>
      <c r="B69" s="45" t="s">
        <v>117</v>
      </c>
      <c r="C69" s="46" t="s">
        <v>88</v>
      </c>
      <c r="D69" s="47">
        <v>514</v>
      </c>
      <c r="E69" s="56">
        <v>0.7</v>
      </c>
      <c r="F69" s="49">
        <f>ROUND(D69*E69,2)</f>
        <v>359.8</v>
      </c>
    </row>
    <row r="70" spans="1:6" ht="7.5" customHeight="1">
      <c r="A70" s="44"/>
      <c r="B70" s="45"/>
      <c r="C70" s="46"/>
      <c r="D70" s="47"/>
      <c r="E70" s="56"/>
      <c r="F70" s="49"/>
    </row>
    <row r="71" spans="1:6" ht="12" customHeight="1">
      <c r="A71" s="62" t="s">
        <v>47</v>
      </c>
      <c r="B71" s="63" t="s">
        <v>21</v>
      </c>
      <c r="C71" s="41"/>
      <c r="D71" s="64"/>
      <c r="E71" s="65"/>
      <c r="F71" s="77">
        <f>SUM(F72:F73)</f>
        <v>2425.1200000000003</v>
      </c>
    </row>
    <row r="72" spans="1:6" ht="24.75" customHeight="1">
      <c r="A72" s="66" t="s">
        <v>71</v>
      </c>
      <c r="B72" s="45" t="s">
        <v>22</v>
      </c>
      <c r="C72" s="67" t="s">
        <v>88</v>
      </c>
      <c r="D72" s="68">
        <v>67.9</v>
      </c>
      <c r="E72" s="69">
        <v>5.31</v>
      </c>
      <c r="F72" s="70">
        <f>ROUND(D72*E72,2)</f>
        <v>360.55</v>
      </c>
    </row>
    <row r="73" spans="1:6" ht="12" customHeight="1">
      <c r="A73" s="66" t="s">
        <v>77</v>
      </c>
      <c r="B73" s="45" t="s">
        <v>23</v>
      </c>
      <c r="C73" s="67" t="s">
        <v>72</v>
      </c>
      <c r="D73" s="68">
        <v>242.32</v>
      </c>
      <c r="E73" s="69">
        <v>8.52</v>
      </c>
      <c r="F73" s="70">
        <f>ROUND(D73*E73,2)</f>
        <v>2064.57</v>
      </c>
    </row>
    <row r="74" spans="1:6" ht="7.5" customHeight="1">
      <c r="A74" s="44"/>
      <c r="B74" s="45"/>
      <c r="C74" s="46"/>
      <c r="D74" s="47"/>
      <c r="E74" s="56"/>
      <c r="F74" s="49"/>
    </row>
    <row r="75" spans="1:6" ht="12" customHeight="1">
      <c r="A75" s="62" t="s">
        <v>105</v>
      </c>
      <c r="B75" s="63" t="s">
        <v>24</v>
      </c>
      <c r="C75" s="41"/>
      <c r="D75" s="64"/>
      <c r="E75" s="65"/>
      <c r="F75" s="77">
        <f>SUM(F76)</f>
        <v>12449.69</v>
      </c>
    </row>
    <row r="76" spans="1:6" ht="24.75" customHeight="1">
      <c r="A76" s="66" t="s">
        <v>85</v>
      </c>
      <c r="B76" s="45" t="s">
        <v>25</v>
      </c>
      <c r="C76" s="67" t="s">
        <v>72</v>
      </c>
      <c r="D76" s="68">
        <v>592.56</v>
      </c>
      <c r="E76" s="69">
        <v>21.01</v>
      </c>
      <c r="F76" s="70">
        <f>ROUND(D76*E76,2)</f>
        <v>12449.69</v>
      </c>
    </row>
    <row r="77" spans="1:6" ht="7.5" customHeight="1">
      <c r="A77" s="44"/>
      <c r="B77" s="45"/>
      <c r="C77" s="46"/>
      <c r="D77" s="47"/>
      <c r="E77" s="56"/>
      <c r="F77" s="49"/>
    </row>
    <row r="78" spans="1:6" s="2" customFormat="1" ht="12.75" customHeight="1">
      <c r="A78" s="34" t="s">
        <v>63</v>
      </c>
      <c r="B78" s="35" t="s">
        <v>98</v>
      </c>
      <c r="C78" s="35"/>
      <c r="D78" s="36"/>
      <c r="E78" s="57"/>
      <c r="F78" s="38">
        <f>SUM(F79)</f>
        <v>1837.7</v>
      </c>
    </row>
    <row r="79" spans="1:6" s="2" customFormat="1" ht="12.75" customHeight="1">
      <c r="A79" s="62" t="s">
        <v>109</v>
      </c>
      <c r="B79" s="63" t="s">
        <v>64</v>
      </c>
      <c r="C79" s="41"/>
      <c r="D79" s="42"/>
      <c r="E79" s="43"/>
      <c r="F79" s="77">
        <f>SUM(F80)</f>
        <v>1837.7</v>
      </c>
    </row>
    <row r="80" spans="1:6" s="2" customFormat="1" ht="12.75">
      <c r="A80" s="44" t="s">
        <v>83</v>
      </c>
      <c r="B80" s="45" t="s">
        <v>118</v>
      </c>
      <c r="C80" s="46" t="s">
        <v>72</v>
      </c>
      <c r="D80" s="47">
        <v>235</v>
      </c>
      <c r="E80" s="56">
        <v>7.82</v>
      </c>
      <c r="F80" s="49">
        <f>ROUND(D80*E80,2)</f>
        <v>1837.7</v>
      </c>
    </row>
    <row r="81" spans="1:6" s="2" customFormat="1" ht="7.5" customHeight="1">
      <c r="A81" s="44"/>
      <c r="B81" s="45"/>
      <c r="C81" s="46"/>
      <c r="D81" s="47"/>
      <c r="E81" s="56"/>
      <c r="F81" s="49"/>
    </row>
    <row r="82" spans="1:6" s="2" customFormat="1" ht="12.75">
      <c r="A82" s="34" t="s">
        <v>26</v>
      </c>
      <c r="B82" s="35" t="s">
        <v>27</v>
      </c>
      <c r="C82" s="35"/>
      <c r="D82" s="61"/>
      <c r="E82" s="71"/>
      <c r="F82" s="79">
        <f>SUM(F83,F86)</f>
        <v>94624.35</v>
      </c>
    </row>
    <row r="83" spans="1:6" s="2" customFormat="1" ht="12.75">
      <c r="A83" s="62" t="s">
        <v>46</v>
      </c>
      <c r="B83" s="63" t="s">
        <v>28</v>
      </c>
      <c r="C83" s="41"/>
      <c r="D83" s="64"/>
      <c r="E83" s="65"/>
      <c r="F83" s="77">
        <f>SUM(F84)</f>
        <v>4387.64</v>
      </c>
    </row>
    <row r="84" spans="1:6" s="2" customFormat="1" ht="24">
      <c r="A84" s="66" t="s">
        <v>71</v>
      </c>
      <c r="B84" s="45" t="s">
        <v>29</v>
      </c>
      <c r="C84" s="67" t="s">
        <v>88</v>
      </c>
      <c r="D84" s="68">
        <v>39.7</v>
      </c>
      <c r="E84" s="69">
        <v>110.52</v>
      </c>
      <c r="F84" s="70">
        <f>ROUND(D84*E84,2)</f>
        <v>4387.64</v>
      </c>
    </row>
    <row r="85" spans="1:6" s="2" customFormat="1" ht="7.5" customHeight="1">
      <c r="A85" s="44"/>
      <c r="B85" s="45"/>
      <c r="C85" s="46"/>
      <c r="D85" s="47"/>
      <c r="E85" s="56"/>
      <c r="F85" s="49"/>
    </row>
    <row r="86" spans="1:6" s="2" customFormat="1" ht="12.75">
      <c r="A86" s="62" t="s">
        <v>47</v>
      </c>
      <c r="B86" s="63" t="s">
        <v>30</v>
      </c>
      <c r="C86" s="41"/>
      <c r="D86" s="64"/>
      <c r="E86" s="65"/>
      <c r="F86" s="77">
        <f>SUM(F87)</f>
        <v>90236.71</v>
      </c>
    </row>
    <row r="87" spans="1:6" s="2" customFormat="1" ht="24">
      <c r="A87" s="66" t="s">
        <v>71</v>
      </c>
      <c r="B87" s="45" t="s">
        <v>31</v>
      </c>
      <c r="C87" s="67" t="s">
        <v>72</v>
      </c>
      <c r="D87" s="68">
        <v>455.81</v>
      </c>
      <c r="E87" s="69">
        <v>197.97</v>
      </c>
      <c r="F87" s="70">
        <f>ROUND(D87*E87,2)</f>
        <v>90236.71</v>
      </c>
    </row>
    <row r="88" spans="1:6" s="2" customFormat="1" ht="7.5" customHeight="1">
      <c r="A88" s="51"/>
      <c r="B88" s="52"/>
      <c r="C88" s="53"/>
      <c r="D88" s="54"/>
      <c r="E88" s="58"/>
      <c r="F88" s="55"/>
    </row>
    <row r="89" spans="1:6" s="2" customFormat="1" ht="12.75" customHeight="1">
      <c r="A89" s="34" t="s">
        <v>65</v>
      </c>
      <c r="B89" s="35" t="s">
        <v>99</v>
      </c>
      <c r="C89" s="35"/>
      <c r="D89" s="36"/>
      <c r="E89" s="57"/>
      <c r="F89" s="79">
        <f>SUM(F90,F95,F102)</f>
        <v>19519.89</v>
      </c>
    </row>
    <row r="90" spans="1:6" s="2" customFormat="1" ht="12.75" customHeight="1">
      <c r="A90" s="62" t="s">
        <v>46</v>
      </c>
      <c r="B90" s="63" t="s">
        <v>2</v>
      </c>
      <c r="C90" s="41"/>
      <c r="D90" s="64"/>
      <c r="E90" s="65"/>
      <c r="F90" s="77">
        <f>SUM(F91:F93)</f>
        <v>9801.95</v>
      </c>
    </row>
    <row r="91" spans="1:6" s="2" customFormat="1" ht="12.75" customHeight="1">
      <c r="A91" s="66" t="s">
        <v>78</v>
      </c>
      <c r="B91" s="45" t="s">
        <v>3</v>
      </c>
      <c r="C91" s="67" t="s">
        <v>88</v>
      </c>
      <c r="D91" s="68">
        <v>50.84</v>
      </c>
      <c r="E91" s="69">
        <v>177.91</v>
      </c>
      <c r="F91" s="70">
        <f>ROUND(D91*E91,2)</f>
        <v>9044.94</v>
      </c>
    </row>
    <row r="92" spans="1:6" s="2" customFormat="1" ht="24.75" customHeight="1">
      <c r="A92" s="66" t="s">
        <v>131</v>
      </c>
      <c r="B92" s="45" t="s">
        <v>4</v>
      </c>
      <c r="C92" s="67" t="s">
        <v>75</v>
      </c>
      <c r="D92" s="68">
        <v>13</v>
      </c>
      <c r="E92" s="69">
        <v>30.62</v>
      </c>
      <c r="F92" s="70">
        <f>ROUND(D92*E92,2)</f>
        <v>398.06</v>
      </c>
    </row>
    <row r="93" spans="1:6" s="2" customFormat="1" ht="24.75" customHeight="1">
      <c r="A93" s="66" t="s">
        <v>132</v>
      </c>
      <c r="B93" s="45" t="s">
        <v>12</v>
      </c>
      <c r="C93" s="67" t="s">
        <v>75</v>
      </c>
      <c r="D93" s="68">
        <v>3</v>
      </c>
      <c r="E93" s="69">
        <v>119.65</v>
      </c>
      <c r="F93" s="70">
        <f>ROUND(D93*E93,2)</f>
        <v>358.95</v>
      </c>
    </row>
    <row r="94" spans="1:6" s="2" customFormat="1" ht="7.5" customHeight="1">
      <c r="A94" s="34"/>
      <c r="B94" s="35"/>
      <c r="C94" s="35"/>
      <c r="D94" s="36"/>
      <c r="E94" s="57"/>
      <c r="F94" s="38"/>
    </row>
    <row r="95" spans="1:6" s="2" customFormat="1" ht="12.75" customHeight="1">
      <c r="A95" s="62" t="s">
        <v>47</v>
      </c>
      <c r="B95" s="63" t="s">
        <v>5</v>
      </c>
      <c r="C95" s="41"/>
      <c r="D95" s="64"/>
      <c r="E95" s="65"/>
      <c r="F95" s="77">
        <f>SUM(F96:F100)</f>
        <v>7856.41</v>
      </c>
    </row>
    <row r="96" spans="1:6" s="2" customFormat="1" ht="24.75" customHeight="1">
      <c r="A96" s="66" t="s">
        <v>71</v>
      </c>
      <c r="B96" s="45" t="s">
        <v>6</v>
      </c>
      <c r="C96" s="67" t="s">
        <v>75</v>
      </c>
      <c r="D96" s="68">
        <v>2</v>
      </c>
      <c r="E96" s="69">
        <v>506.68</v>
      </c>
      <c r="F96" s="70">
        <f>ROUND(D96*E96,2)</f>
        <v>1013.36</v>
      </c>
    </row>
    <row r="97" spans="1:6" s="2" customFormat="1" ht="15" customHeight="1">
      <c r="A97" s="66" t="s">
        <v>73</v>
      </c>
      <c r="B97" s="45" t="s">
        <v>7</v>
      </c>
      <c r="C97" s="67" t="s">
        <v>75</v>
      </c>
      <c r="D97" s="68">
        <v>12</v>
      </c>
      <c r="E97" s="69">
        <v>28.62</v>
      </c>
      <c r="F97" s="70">
        <f>ROUND(D97*E97,2)</f>
        <v>343.44</v>
      </c>
    </row>
    <row r="98" spans="1:6" s="2" customFormat="1" ht="24.75" customHeight="1">
      <c r="A98" s="66" t="s">
        <v>79</v>
      </c>
      <c r="B98" s="45" t="s">
        <v>8</v>
      </c>
      <c r="C98" s="67" t="s">
        <v>32</v>
      </c>
      <c r="D98" s="68">
        <v>1</v>
      </c>
      <c r="E98" s="69">
        <v>3202.9</v>
      </c>
      <c r="F98" s="70">
        <f>ROUND(D98*E98,2)</f>
        <v>3202.9</v>
      </c>
    </row>
    <row r="99" spans="1:6" s="2" customFormat="1" ht="12.75" customHeight="1">
      <c r="A99" s="66" t="s">
        <v>84</v>
      </c>
      <c r="B99" s="45" t="s">
        <v>9</v>
      </c>
      <c r="C99" s="67" t="s">
        <v>32</v>
      </c>
      <c r="D99" s="68">
        <v>1</v>
      </c>
      <c r="E99" s="69">
        <v>1155.55</v>
      </c>
      <c r="F99" s="70">
        <f>ROUND(D99*E99,2)</f>
        <v>1155.55</v>
      </c>
    </row>
    <row r="100" spans="1:6" s="2" customFormat="1" ht="24.75" customHeight="1">
      <c r="A100" s="81" t="s">
        <v>138</v>
      </c>
      <c r="B100" s="45" t="s">
        <v>16</v>
      </c>
      <c r="C100" s="67" t="s">
        <v>75</v>
      </c>
      <c r="D100" s="68">
        <v>2</v>
      </c>
      <c r="E100" s="69">
        <v>1070.58</v>
      </c>
      <c r="F100" s="70">
        <f>ROUND(D100*E100,2)</f>
        <v>2141.16</v>
      </c>
    </row>
    <row r="101" spans="1:6" s="2" customFormat="1" ht="7.5" customHeight="1">
      <c r="A101" s="66"/>
      <c r="B101" s="45"/>
      <c r="C101" s="67"/>
      <c r="D101" s="68"/>
      <c r="E101" s="69"/>
      <c r="F101" s="70"/>
    </row>
    <row r="102" spans="1:6" s="2" customFormat="1" ht="12.75" customHeight="1">
      <c r="A102" s="62" t="s">
        <v>105</v>
      </c>
      <c r="B102" s="63" t="s">
        <v>10</v>
      </c>
      <c r="C102" s="41"/>
      <c r="D102" s="64"/>
      <c r="E102" s="65"/>
      <c r="F102" s="77">
        <f>SUM(F103)</f>
        <v>1861.53</v>
      </c>
    </row>
    <row r="103" spans="1:6" s="2" customFormat="1" ht="24.75" customHeight="1">
      <c r="A103" s="66" t="s">
        <v>132</v>
      </c>
      <c r="B103" s="45" t="s">
        <v>17</v>
      </c>
      <c r="C103" s="67" t="s">
        <v>72</v>
      </c>
      <c r="D103" s="68">
        <v>227.85</v>
      </c>
      <c r="E103" s="69">
        <v>8.17</v>
      </c>
      <c r="F103" s="70">
        <f>ROUND(D103*E103,2)</f>
        <v>1861.53</v>
      </c>
    </row>
    <row r="104" spans="1:6" s="2" customFormat="1" ht="7.5" customHeight="1">
      <c r="A104" s="62"/>
      <c r="B104" s="63"/>
      <c r="C104" s="41"/>
      <c r="D104" s="64"/>
      <c r="E104" s="65"/>
      <c r="F104" s="77"/>
    </row>
    <row r="105" spans="1:6" s="2" customFormat="1" ht="12.75" customHeight="1">
      <c r="A105" s="34" t="s">
        <v>66</v>
      </c>
      <c r="B105" s="35" t="s">
        <v>100</v>
      </c>
      <c r="C105" s="35"/>
      <c r="D105" s="36"/>
      <c r="E105" s="57"/>
      <c r="F105" s="79">
        <f>SUM(F106)</f>
        <v>1079.36</v>
      </c>
    </row>
    <row r="106" spans="1:6" s="2" customFormat="1" ht="12.75" customHeight="1">
      <c r="A106" s="62" t="s">
        <v>46</v>
      </c>
      <c r="B106" s="63" t="s">
        <v>67</v>
      </c>
      <c r="C106" s="41"/>
      <c r="D106" s="42"/>
      <c r="E106" s="43"/>
      <c r="F106" s="90">
        <f>SUM(F107)</f>
        <v>1079.36</v>
      </c>
    </row>
    <row r="107" spans="1:6" s="2" customFormat="1" ht="12.75">
      <c r="A107" s="66" t="s">
        <v>71</v>
      </c>
      <c r="B107" s="45" t="s">
        <v>11</v>
      </c>
      <c r="C107" s="67" t="s">
        <v>72</v>
      </c>
      <c r="D107" s="68">
        <v>843.25</v>
      </c>
      <c r="E107" s="69">
        <v>1.28</v>
      </c>
      <c r="F107" s="70">
        <f>ROUND(D107*E107,2)</f>
        <v>1079.36</v>
      </c>
    </row>
    <row r="108" spans="1:6" ht="12" customHeight="1">
      <c r="A108" s="121" t="s">
        <v>41</v>
      </c>
      <c r="B108" s="122"/>
      <c r="C108" s="123"/>
      <c r="D108" s="28"/>
      <c r="E108" s="29"/>
      <c r="F108" s="50">
        <f>SUM(F12,F30,F42,F49,F56,F67,F78,F82,F89,F105)</f>
        <v>336716.81000000006</v>
      </c>
    </row>
    <row r="109" spans="1:6" ht="12" customHeight="1">
      <c r="A109" s="82"/>
      <c r="B109" s="82"/>
      <c r="C109" s="82"/>
      <c r="D109" s="83"/>
      <c r="E109" s="84"/>
      <c r="F109" s="85"/>
    </row>
    <row r="110" spans="1:6" ht="24.75" customHeight="1">
      <c r="A110" s="124" t="s">
        <v>1</v>
      </c>
      <c r="B110" s="125"/>
      <c r="C110" s="125"/>
      <c r="D110" s="125"/>
      <c r="E110" s="125"/>
      <c r="F110" s="126"/>
    </row>
    <row r="111" spans="1:6" ht="12" customHeight="1">
      <c r="A111" s="82"/>
      <c r="B111" s="82"/>
      <c r="C111" s="82"/>
      <c r="D111" s="83"/>
      <c r="E111" s="84"/>
      <c r="F111" s="85"/>
    </row>
    <row r="112" spans="1:6" ht="27.75" customHeight="1">
      <c r="A112" s="117" t="s">
        <v>0</v>
      </c>
      <c r="B112" s="117"/>
      <c r="C112" s="117"/>
      <c r="D112" s="117"/>
      <c r="E112" s="117"/>
      <c r="F112" s="117"/>
    </row>
    <row r="113" spans="1:6" ht="24.75" customHeight="1">
      <c r="A113" s="7"/>
      <c r="B113" s="7"/>
      <c r="C113" s="7"/>
      <c r="D113" s="7"/>
      <c r="E113" s="7"/>
      <c r="F113" s="7"/>
    </row>
    <row r="114" spans="1:6" ht="12.75" customHeight="1">
      <c r="A114" s="118" t="s">
        <v>101</v>
      </c>
      <c r="B114" s="119"/>
      <c r="C114" s="114" t="s">
        <v>102</v>
      </c>
      <c r="D114" s="115"/>
      <c r="E114" s="115"/>
      <c r="F114" s="116"/>
    </row>
    <row r="115" spans="1:6" ht="30" customHeight="1">
      <c r="A115" s="134"/>
      <c r="B115" s="135"/>
      <c r="C115" s="134"/>
      <c r="D115" s="136"/>
      <c r="E115" s="136"/>
      <c r="F115" s="135"/>
    </row>
    <row r="116" spans="1:6" ht="9.75" customHeight="1">
      <c r="A116" s="8"/>
      <c r="B116" s="9"/>
      <c r="C116" s="8"/>
      <c r="D116" s="10"/>
      <c r="E116" s="11"/>
      <c r="F116" s="12"/>
    </row>
    <row r="117" spans="1:6" ht="12" customHeight="1">
      <c r="A117" s="131" t="s">
        <v>69</v>
      </c>
      <c r="B117" s="132"/>
      <c r="C117" s="131" t="s">
        <v>68</v>
      </c>
      <c r="D117" s="132"/>
      <c r="E117" s="132"/>
      <c r="F117" s="133"/>
    </row>
    <row r="118" spans="1:6" ht="30" customHeight="1">
      <c r="A118" s="13"/>
      <c r="B118" s="14"/>
      <c r="C118" s="13"/>
      <c r="D118" s="14"/>
      <c r="E118" s="14"/>
      <c r="F118" s="15"/>
    </row>
    <row r="119" spans="1:6" ht="9.75" customHeight="1">
      <c r="A119" s="5"/>
      <c r="B119" s="5"/>
      <c r="C119" s="5"/>
      <c r="D119" s="5"/>
      <c r="E119" s="5"/>
      <c r="F119" s="5"/>
    </row>
    <row r="120" spans="1:6" ht="12">
      <c r="A120" s="131" t="s">
        <v>103</v>
      </c>
      <c r="B120" s="132"/>
      <c r="C120" s="132"/>
      <c r="D120" s="132"/>
      <c r="E120" s="132"/>
      <c r="F120" s="133"/>
    </row>
    <row r="121" spans="1:6" ht="30" customHeight="1">
      <c r="A121" s="16"/>
      <c r="B121" s="17"/>
      <c r="C121" s="18"/>
      <c r="D121" s="19"/>
      <c r="E121" s="19"/>
      <c r="F121" s="20"/>
    </row>
  </sheetData>
  <sheetProtection/>
  <mergeCells count="26">
    <mergeCell ref="A10:A11"/>
    <mergeCell ref="A120:F120"/>
    <mergeCell ref="A115:B115"/>
    <mergeCell ref="A117:B117"/>
    <mergeCell ref="C117:F117"/>
    <mergeCell ref="C115:F115"/>
    <mergeCell ref="B6:D6"/>
    <mergeCell ref="C114:F114"/>
    <mergeCell ref="A112:F112"/>
    <mergeCell ref="A114:B114"/>
    <mergeCell ref="A9:F9"/>
    <mergeCell ref="A108:C108"/>
    <mergeCell ref="A110:F110"/>
    <mergeCell ref="B10:B11"/>
    <mergeCell ref="C10:C11"/>
    <mergeCell ref="D10:D11"/>
    <mergeCell ref="A1:F1"/>
    <mergeCell ref="A2:F2"/>
    <mergeCell ref="A3:F3"/>
    <mergeCell ref="E10:F10"/>
    <mergeCell ref="A5:F5"/>
    <mergeCell ref="B7:D7"/>
    <mergeCell ref="E7:F7"/>
    <mergeCell ref="B8:D8"/>
    <mergeCell ref="E8:F8"/>
    <mergeCell ref="E6:F6"/>
  </mergeCells>
  <printOptions horizontalCentered="1"/>
  <pageMargins left="0.33" right="0.24" top="0.71" bottom="0.74" header="0.23" footer="0.38"/>
  <pageSetup horizontalDpi="300" verticalDpi="300" orientation="portrait" paperSize="9" scale="90" r:id="rId4"/>
  <headerFooter alignWithMargins="0">
    <oddHeader>&amp;C
</oddHeader>
    <oddFooter xml:space="preserve">&amp;R&amp;8 Página &amp;P de &amp;N    </oddFooter>
  </headerFooter>
  <rowBreaks count="2" manualBreakCount="2">
    <brk id="51" max="5" man="1"/>
    <brk id="88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XP</cp:lastModifiedBy>
  <cp:lastPrinted>2013-06-07T15:26:00Z</cp:lastPrinted>
  <dcterms:created xsi:type="dcterms:W3CDTF">2013-02-08T15:33:47Z</dcterms:created>
  <dcterms:modified xsi:type="dcterms:W3CDTF">2013-06-12T18:09:11Z</dcterms:modified>
  <cp:category/>
  <cp:version/>
  <cp:contentType/>
  <cp:contentStatus/>
</cp:coreProperties>
</file>